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công khai hóa năm 2019\"/>
    </mc:Choice>
  </mc:AlternateContent>
  <bookViews>
    <workbookView xWindow="0" yWindow="0" windowWidth="20460" windowHeight="7680" firstSheet="4" activeTab="10"/>
  </bookViews>
  <sheets>
    <sheet name="Bieu 2 đầu năm" sheetId="2" r:id="rId1"/>
    <sheet name="B2 Đ1" sheetId="26" r:id="rId2"/>
    <sheet name="B2 Đ2" sheetId="27" r:id="rId3"/>
    <sheet name="B2 Đ3" sheetId="28" r:id="rId4"/>
    <sheet name="B2 Đ4" sheetId="29" r:id="rId5"/>
    <sheet name="Biểu 3 Q1" sheetId="20" r:id="rId6"/>
    <sheet name="Bieu 3 Q2" sheetId="23" r:id="rId7"/>
    <sheet name="Bieu 6 t" sheetId="30" r:id="rId8"/>
    <sheet name="Bieu 3 Q3" sheetId="24" r:id="rId9"/>
    <sheet name="Bieu 9 t" sheetId="31" r:id="rId10"/>
    <sheet name="Bieu 3 Q4" sheetId="25" r:id="rId11"/>
    <sheet name="Bieu 4 " sheetId="22" r:id="rId12"/>
  </sheets>
  <definedNames>
    <definedName name="_xlnm.Print_Titles" localSheetId="1">'B2 Đ1'!#REF!</definedName>
    <definedName name="_xlnm.Print_Titles" localSheetId="2">'B2 Đ2'!#REF!</definedName>
    <definedName name="_xlnm.Print_Titles" localSheetId="3">'B2 Đ3'!#REF!</definedName>
    <definedName name="_xlnm.Print_Titles" localSheetId="4">'B2 Đ4'!#REF!</definedName>
    <definedName name="_xlnm.Print_Titles" localSheetId="0">'Bieu 2 đầu năm'!$8:$8</definedName>
    <definedName name="_xlnm.Print_Titles" localSheetId="5">'Biểu 3 Q1'!$13:$14</definedName>
    <definedName name="_xlnm.Print_Titles" localSheetId="6">'Bieu 3 Q2'!$13:$14</definedName>
    <definedName name="_xlnm.Print_Titles" localSheetId="8">'Bieu 3 Q3'!$13:$14</definedName>
    <definedName name="_xlnm.Print_Titles" localSheetId="10">'Bieu 3 Q4'!$13:$14</definedName>
    <definedName name="_xlnm.Print_Titles" localSheetId="11">'Bieu 4 '!$9:$10</definedName>
    <definedName name="_xlnm.Print_Titles" localSheetId="7">'Bieu 6 t'!$13:$14</definedName>
    <definedName name="_xlnm.Print_Titles" localSheetId="9">'Bieu 9 t'!$13:$14</definedName>
  </definedNames>
  <calcPr calcId="162913"/>
</workbook>
</file>

<file path=xl/calcChain.xml><?xml version="1.0" encoding="utf-8"?>
<calcChain xmlns="http://schemas.openxmlformats.org/spreadsheetml/2006/main">
  <c r="C33" i="22" l="1"/>
  <c r="D33" i="22" s="1"/>
  <c r="D22" i="22"/>
  <c r="D21" i="22" s="1"/>
  <c r="C21" i="22"/>
  <c r="D16" i="22"/>
  <c r="D15" i="22" s="1"/>
  <c r="D12" i="22" s="1"/>
  <c r="C15" i="22"/>
  <c r="C12" i="22" s="1"/>
  <c r="C11" i="22" s="1"/>
  <c r="E12" i="22" l="1"/>
  <c r="D11" i="22"/>
  <c r="E11" i="22" s="1"/>
  <c r="C37" i="25" l="1"/>
  <c r="J37" i="25" s="1"/>
  <c r="C37" i="31"/>
  <c r="C37" i="24"/>
  <c r="C37" i="30"/>
  <c r="C37" i="23"/>
  <c r="C37" i="20"/>
  <c r="C36" i="25"/>
  <c r="C36" i="24"/>
  <c r="D36" i="30"/>
  <c r="D35" i="30" s="1"/>
  <c r="D32" i="30" s="1"/>
  <c r="D31" i="30" s="1"/>
  <c r="E36" i="25"/>
  <c r="D35" i="25"/>
  <c r="D32" i="25" s="1"/>
  <c r="C35" i="25"/>
  <c r="C18" i="25"/>
  <c r="G16" i="25"/>
  <c r="G15" i="25" s="1"/>
  <c r="D16" i="25"/>
  <c r="C16" i="25"/>
  <c r="C15" i="25" s="1"/>
  <c r="D15" i="25"/>
  <c r="C36" i="31"/>
  <c r="C35" i="31" s="1"/>
  <c r="C32" i="31" s="1"/>
  <c r="C31" i="31" s="1"/>
  <c r="C18" i="31"/>
  <c r="G16" i="31"/>
  <c r="D16" i="31"/>
  <c r="D15" i="31" s="1"/>
  <c r="C16" i="31"/>
  <c r="C15" i="31" s="1"/>
  <c r="G15" i="31"/>
  <c r="E36" i="24"/>
  <c r="D35" i="24"/>
  <c r="C18" i="24"/>
  <c r="G16" i="24"/>
  <c r="G15" i="24" s="1"/>
  <c r="D16" i="24"/>
  <c r="D15" i="24" s="1"/>
  <c r="C16" i="24"/>
  <c r="C15" i="24" s="1"/>
  <c r="C36" i="30"/>
  <c r="E36" i="30" s="1"/>
  <c r="C18" i="30"/>
  <c r="G16" i="30"/>
  <c r="G15" i="30" s="1"/>
  <c r="D16" i="30"/>
  <c r="D15" i="30" s="1"/>
  <c r="C16" i="30"/>
  <c r="C15" i="30" s="1"/>
  <c r="C36" i="23"/>
  <c r="E36" i="23" s="1"/>
  <c r="D35" i="23"/>
  <c r="C18" i="23"/>
  <c r="G16" i="23"/>
  <c r="G15" i="23" s="1"/>
  <c r="D16" i="23"/>
  <c r="D15" i="23" s="1"/>
  <c r="C16" i="23"/>
  <c r="C15" i="23" s="1"/>
  <c r="D35" i="20"/>
  <c r="D32" i="20" s="1"/>
  <c r="D31" i="20" s="1"/>
  <c r="C36" i="20"/>
  <c r="C35" i="20" s="1"/>
  <c r="C32" i="20" l="1"/>
  <c r="C31" i="20" s="1"/>
  <c r="E35" i="20"/>
  <c r="E36" i="20"/>
  <c r="D36" i="31"/>
  <c r="E32" i="20"/>
  <c r="E37" i="25"/>
  <c r="E35" i="25"/>
  <c r="C32" i="25"/>
  <c r="C31" i="25" s="1"/>
  <c r="D31" i="25"/>
  <c r="C35" i="24"/>
  <c r="C32" i="24" s="1"/>
  <c r="C31" i="24" s="1"/>
  <c r="D32" i="24"/>
  <c r="C35" i="30"/>
  <c r="C35" i="23"/>
  <c r="C32" i="23" s="1"/>
  <c r="C31" i="23" s="1"/>
  <c r="D32" i="23"/>
  <c r="D35" i="31" l="1"/>
  <c r="C32" i="22"/>
  <c r="E36" i="31"/>
  <c r="E32" i="25"/>
  <c r="E35" i="24"/>
  <c r="D31" i="24"/>
  <c r="E32" i="24"/>
  <c r="C32" i="30"/>
  <c r="E35" i="30"/>
  <c r="E35" i="23"/>
  <c r="D31" i="23"/>
  <c r="E32" i="23"/>
  <c r="D32" i="22" l="1"/>
  <c r="D31" i="22" s="1"/>
  <c r="D28" i="22" s="1"/>
  <c r="D27" i="22" s="1"/>
  <c r="C31" i="22"/>
  <c r="C28" i="22" s="1"/>
  <c r="C27" i="22" s="1"/>
  <c r="D32" i="31"/>
  <c r="J36" i="25"/>
  <c r="E35" i="31"/>
  <c r="E32" i="30"/>
  <c r="C31" i="30"/>
  <c r="D31" i="31" l="1"/>
  <c r="E32" i="31"/>
  <c r="D35" i="22"/>
  <c r="D36" i="22"/>
  <c r="D38" i="22"/>
  <c r="C38" i="22" s="1"/>
  <c r="E38" i="22" s="1"/>
  <c r="C18" i="20"/>
  <c r="G16" i="20"/>
  <c r="G15" i="20" s="1"/>
  <c r="D16" i="20"/>
  <c r="C16" i="20"/>
  <c r="C15" i="20" s="1"/>
  <c r="C35" i="22" l="1"/>
  <c r="E35" i="22" s="1"/>
  <c r="C36" i="22"/>
  <c r="E36" i="22" s="1"/>
  <c r="D37" i="22"/>
  <c r="D34" i="22"/>
  <c r="D39" i="22"/>
  <c r="C39" i="22" s="1"/>
  <c r="D15" i="20"/>
  <c r="C31" i="2"/>
  <c r="C14" i="2"/>
  <c r="C13" i="2" s="1"/>
  <c r="C12" i="2" s="1"/>
  <c r="C9" i="2" s="1"/>
  <c r="C37" i="22" l="1"/>
  <c r="E37" i="22" s="1"/>
  <c r="C34" i="22"/>
  <c r="E34" i="22" s="1"/>
  <c r="C32" i="29"/>
  <c r="C24" i="29" s="1"/>
  <c r="C32" i="28"/>
  <c r="C24" i="28" s="1"/>
  <c r="C32" i="27"/>
  <c r="C24" i="27" s="1"/>
  <c r="C33" i="26"/>
  <c r="C25" i="26" s="1"/>
  <c r="C23" i="2" l="1"/>
</calcChain>
</file>

<file path=xl/sharedStrings.xml><?xml version="1.0" encoding="utf-8"?>
<sst xmlns="http://schemas.openxmlformats.org/spreadsheetml/2006/main" count="794" uniqueCount="139">
  <si>
    <t>A</t>
  </si>
  <si>
    <t>I</t>
  </si>
  <si>
    <t>II</t>
  </si>
  <si>
    <t>III</t>
  </si>
  <si>
    <t>B</t>
  </si>
  <si>
    <t>Nội dung</t>
  </si>
  <si>
    <t xml:space="preserve">Số 
TT </t>
  </si>
  <si>
    <t>Chi quản lý hành chính</t>
  </si>
  <si>
    <t>Dự toán được giao</t>
  </si>
  <si>
    <t>Quyết toán chi ngân sách nhà nước</t>
  </si>
  <si>
    <t>Số 
TT</t>
  </si>
  <si>
    <t>(Dùng cho đơn vị sử dụng ngân sách)</t>
  </si>
  <si>
    <t>Tổng số thu, chi, nộp ngân sách phí, lệ phí</t>
  </si>
  <si>
    <t xml:space="preserve"> Số thu phí, lệ phí</t>
  </si>
  <si>
    <t>1.1</t>
  </si>
  <si>
    <t>Lệ phí</t>
  </si>
  <si>
    <t>1.2</t>
  </si>
  <si>
    <t>Phí</t>
  </si>
  <si>
    <t>Chi từ nguồn thu phí được để lại</t>
  </si>
  <si>
    <t>2.1</t>
  </si>
  <si>
    <t>a</t>
  </si>
  <si>
    <t>b</t>
  </si>
  <si>
    <t>Kinh phí nhiệm vụ không thường xuyên</t>
  </si>
  <si>
    <t>2.2</t>
  </si>
  <si>
    <t>3.1</t>
  </si>
  <si>
    <t>3.2</t>
  </si>
  <si>
    <t>Dự toán chi ngân sách nhà nước</t>
  </si>
  <si>
    <t>Kinh phí thực hiện nhiệm vụ khoa học công nghệ</t>
  </si>
  <si>
    <t>2.3</t>
  </si>
  <si>
    <t>Tổng số liệu báo cáo
 quyết toán</t>
  </si>
  <si>
    <t>Tổng số liệu quyết toán
 được duyệt</t>
  </si>
  <si>
    <t>Nguồn ngân sách trong nước</t>
  </si>
  <si>
    <t>Chênh lệch</t>
  </si>
  <si>
    <t xml:space="preserve"> Số phí, lệ phí nộp ngân sách nhà nước</t>
  </si>
  <si>
    <t>5=4-3</t>
  </si>
  <si>
    <r>
      <t>Số quyết toán được duyệt chi tiết từng đơn vị trực thuộc</t>
    </r>
    <r>
      <rPr>
        <sz val="9"/>
        <rFont val="Times New Roman"/>
        <family val="1"/>
      </rPr>
      <t xml:space="preserve"> (nếu có đơn vị trực thuộc)</t>
    </r>
  </si>
  <si>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</si>
  <si>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</si>
  <si>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</si>
  <si>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</si>
  <si>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</si>
  <si>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</si>
  <si>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</si>
  <si>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 xml:space="preserve"> QUYẾT TOÁN THU - CHI NGÂN SÁCH NHÀ NƯỚC NĂM 2019</t>
  </si>
  <si>
    <t>Chi thanh toán cá nhân</t>
  </si>
  <si>
    <t>Chi nghiệp vụ chuyên môn</t>
  </si>
  <si>
    <t>Mục 7750: Chi khác</t>
  </si>
  <si>
    <t xml:space="preserve">          ĐV tính: Đồng</t>
  </si>
  <si>
    <t>ĐVT: đồng</t>
  </si>
  <si>
    <t>Số TT</t>
  </si>
  <si>
    <t>Số thu phí, lệ phí</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</si>
  <si>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</si>
  <si>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</si>
  <si>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</si>
  <si>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</si>
  <si>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</si>
  <si>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</si>
  <si>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</si>
  <si>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 xml:space="preserve">   DỰ TOÁN THU - CHI NGÂN SÁCH NHÀ NƯỚC ĐẦU NĂM 2019 </t>
  </si>
  <si>
    <t>ĐV tính:  đồng</t>
  </si>
  <si>
    <t>Biểu 02</t>
  </si>
  <si>
    <t>Biểu 03</t>
  </si>
  <si>
    <t>Biểu 04</t>
  </si>
  <si>
    <t xml:space="preserve"> Mục 6600: Thông tin tuyên truyền liên lạc</t>
  </si>
  <si>
    <t xml:space="preserve"> Mục 6650: Hội nghị</t>
  </si>
  <si>
    <t xml:space="preserve"> Mục 6700: Công tác phí</t>
  </si>
  <si>
    <t xml:space="preserve"> Mục 6750: Chi phí thuê mướn</t>
  </si>
  <si>
    <t>Thực hiện quý I/Dự toán năm (tỷ lệ %)</t>
  </si>
  <si>
    <t>Thực hiện quý I nay so với cùng kỳ năm trước (tỷ lệ %)</t>
  </si>
  <si>
    <t>CÔNG KHAI THỰC HIỆN DỰ TOÁN THU- CHI NGÂN SÁCH QUÝ I NĂM 2019</t>
  </si>
  <si>
    <t>CÔNG KHAI THỰC HIỆN DỰ TOÁN THU- CHI NGÂN SÁCH QUÝ II NĂM 2019</t>
  </si>
  <si>
    <t>CÔNG KHAI THỰC HIỆN DỰ TOÁN THU- CHI NGÂN SÁCH QUÝ III NĂM 2019</t>
  </si>
  <si>
    <t>CÔNG KHAI THỰC HIỆN DỰ TOÁN THU- CHI NGÂN SÁCH QUÝ IV NĂM 2019</t>
  </si>
  <si>
    <t xml:space="preserve">   DỰ TOÁN THU - CHI NGÂN SÁCH NHÀ NƯỚC BỔ SUNG (ĐỢT 1) NĂM 2019</t>
  </si>
  <si>
    <t xml:space="preserve">   DỰ TOÁN THU - CHI NGÂN SÁCH NHÀ NƯỚC BỔ SUNG (ĐỢT 2) NĂM 2019</t>
  </si>
  <si>
    <t xml:space="preserve">   DỰ TOÁN THU - CHI NGÂN SÁCH NHÀ NƯỚC BỔ SUNG (ĐỢT 3) NĂM 2019</t>
  </si>
  <si>
    <t xml:space="preserve">   DỰ TOÁN THU - CHI NGÂN SÁCH NHÀ NƯỚC BỔ SUNG( ĐỢT 4) NĂM 2019</t>
  </si>
  <si>
    <t>Chia tỷ lệ % ở cột cùng kỳ ở phần I;1.1;1;2;3;1.2 nhé</t>
  </si>
  <si>
    <t>Dự toán đầu năm 2019</t>
  </si>
  <si>
    <t>Thu hoạt động SX, cung ứng dịch vụ</t>
  </si>
  <si>
    <t>Chi hoạt động SX, cung ứng dịch vụ</t>
  </si>
  <si>
    <t xml:space="preserve"> - Mục 6000 Tiền lương</t>
  </si>
  <si>
    <t xml:space="preserve"> - Mục 6050 Tiền công trả cho lao động
 thường xuyên theo hợp đồng</t>
  </si>
  <si>
    <t xml:space="preserve"> - Mục 6100 Phụ cấp lương</t>
  </si>
  <si>
    <t xml:space="preserve"> - Mục 6200 Tiền thưởng</t>
  </si>
  <si>
    <t xml:space="preserve"> - Mục 6250 Phúc lợi tập thể</t>
  </si>
  <si>
    <t xml:space="preserve"> - Mục 6300 Các khoản đóng góp</t>
  </si>
  <si>
    <t xml:space="preserve"> - Mục 6400 Các khoản thanh toán khác cho cá nhân</t>
  </si>
  <si>
    <t xml:space="preserve"> Mục 6500 Thanh toán dịch vụ công cộng</t>
  </si>
  <si>
    <t xml:space="preserve"> Mục 6550 Vật tư văn phòng</t>
  </si>
  <si>
    <t xml:space="preserve">        Căn cứ quyết định số: 256/QĐ-PGD&amp;ĐT ngày 27 tháng 12 năm 2018 của phòng Giáo dục &amp; Đào tạo thị xã Đông Triều "Về việc giao dự toán ngân sách năm 2019";</t>
  </si>
  <si>
    <r>
      <t xml:space="preserve"> </t>
    </r>
    <r>
      <rPr>
        <sz val="10"/>
        <rFont val="Times New Roman"/>
        <family val="1"/>
      </rPr>
      <t>Mục 7000: Chí phí nghiệp vụ chuyên môn của từng ngành</t>
    </r>
  </si>
  <si>
    <t>Chương: 622 Loại 070 Khoản 072</t>
  </si>
  <si>
    <t>Trần Thị Hạnh</t>
  </si>
  <si>
    <t>Đơn vị: Trường Tiểu học Thủy An</t>
  </si>
  <si>
    <t>(Kèm theo Quyết định số:         QĐ-THTA ngày 02/10 /2019 của trường Tiểu học Thủy An)</t>
  </si>
  <si>
    <t>CÔNG KHAI THỰC HIỆN DỰ TOÁN THU- CHI NGÂN SÁCH 6 THÁNG NĂM 2019</t>
  </si>
  <si>
    <t xml:space="preserve">         Trường Tiểu học Thủy An công khai tình hình thực hiện dự toán thu-chi ngân sách 6 tháng năm 2019 như sau:</t>
  </si>
  <si>
    <t xml:space="preserve">         Trường Tiểu học Thủy An công khai tình hình thực hiện dự toán thu-chi ngân sách quý I năm 2019 như sau:</t>
  </si>
  <si>
    <t xml:space="preserve">         Trường Tiểu học Thủy An công khai tình hình thực hiện dự toán thu-chi ngân sách quý II năm 2019 như sau:</t>
  </si>
  <si>
    <t>Đông Triều, ngày 05 tháng 04 năm 2019</t>
  </si>
  <si>
    <t>(Kèm theo Quyết định số:      /QĐ-THTA ngày 06/11 /2019 của trường Tiểu học  Thủy An)</t>
  </si>
  <si>
    <t>(Kèm theo Quyết định số:        /QĐ-THTA ngày 29/11/2019 của trường Tiểu học Thủy An)</t>
  </si>
  <si>
    <t>(Kèm theo Quyết định số:       /QĐ-THTA ngày 25/12/2019 của trường Tiểu học Thủy An)</t>
  </si>
  <si>
    <t xml:space="preserve"> (Đính kèm Quyết định số:        /QĐ-THTA ngày 03/ 01 /2019 của trường Tiểu học Thủy An)</t>
  </si>
  <si>
    <t>Thu hoạt động sản xuất, Cung ứng dịch vụ</t>
  </si>
  <si>
    <t>Thu khác</t>
  </si>
  <si>
    <t>Chi sự nghiệp</t>
  </si>
  <si>
    <t>Chi hoạt động sản xuất, Cung ứng dịch vụ</t>
  </si>
  <si>
    <t>Chi Quản lý hành chính</t>
  </si>
  <si>
    <t>Chi sự nghiệp khoa học và công nghệ</t>
  </si>
  <si>
    <t>Chi sự nghiệp giáo dục, đào tạo và dạy nghề</t>
  </si>
  <si>
    <t>Chi đảm bảo xã hội</t>
  </si>
  <si>
    <t>Chi hoạt động kinh tế</t>
  </si>
  <si>
    <t>Chi sự nghiệp bảo vệ môi trường</t>
  </si>
  <si>
    <t>Chi sự nghiệp văn hóa thông tin</t>
  </si>
  <si>
    <t>Chi sự nghiệp phát thanh, truyền hình, thông tấn</t>
  </si>
  <si>
    <t>Chi sự nghiệp thể dục thể thao</t>
  </si>
  <si>
    <t>Ước thực hiện quý I năm 2019</t>
  </si>
  <si>
    <t>Ước thực hiện quý II năm 2019</t>
  </si>
  <si>
    <t>Thực hiện quý 2/Dự toán năm (tỷ lệ %)</t>
  </si>
  <si>
    <t>Thực hiện quý 2 nay so với cùng kỳ năm trước (tỷ lệ %)</t>
  </si>
  <si>
    <t>Ước thực hiện quý 6 tháng</t>
  </si>
  <si>
    <t>Thực hiện quý /Dự toán năm (tỷ lệ %)</t>
  </si>
  <si>
    <t>Thực hiện quý này so với cùng kỳ năm trước (tỷ lệ %)</t>
  </si>
  <si>
    <t>Ước thực hiện quý 3 năm 2019</t>
  </si>
  <si>
    <t>Thực hiện quý/Dự toán năm (tỷ lệ %)</t>
  </si>
  <si>
    <t>Ước thực hiện 9 tháng năm 2019</t>
  </si>
  <si>
    <t xml:space="preserve">         Trường Tiểu học Thủy An công khai tình hình thực hiện dự toán thu-chi ngân sách quý III năm 2019 như sau:</t>
  </si>
  <si>
    <t xml:space="preserve">         Trường Tiểu học Thủy An công khai tình hình thực hiện dự toán thu-chi ngân sách quý IV năm 2019 như sau:</t>
  </si>
  <si>
    <t>Ước thực hiện quý 4 năm 2019</t>
  </si>
  <si>
    <t>Quyết toán thu, chi, nộp ngân sách phí, lệ phí</t>
  </si>
  <si>
    <t>Chi từ nguồn thu phí được khấu trừ hoặc để lại</t>
  </si>
  <si>
    <t>Số phí, lệ phí nộp ngân sách nhà nước</t>
  </si>
  <si>
    <t xml:space="preserve"> (Kèm theo Quyết định số:        /QĐ-THTA ngày  27/03/2020  của trường Tiểu học Thủy An)</t>
  </si>
  <si>
    <t>Đông Triều, ngày 03 tháng 01 năm 2020</t>
  </si>
  <si>
    <t>Đông Triều, ngày 04 tháng 10 năm 2019</t>
  </si>
  <si>
    <t>Đông Triều, ngày 04 tháng 07 năm 2019</t>
  </si>
  <si>
    <t>CÔNG KHAI THỰC HIỆN DỰ TOÁN THU- CHI NGÂN SÁCH 9 THÁNG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</si>
</sst>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51" x14ac:knownFonts="1">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b/>
      <sz val="14"/>
      <color theme="1"/>
      <name val="Cambria"/>
      <family val="1"/>
      <scheme val="major"/>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i/>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sz val="14"/>
      <color theme="1"/>
      <name val="Cambria"/>
      <family val="1"/>
      <charset val="163"/>
      <scheme val="major"/>
    </font>
    <font>
      <i/>
      <sz val="8"/>
      <color theme="1"/>
      <name val="Times New Roman"/>
      <family val="1"/>
      <charset val="163"/>
    </font>
    <font>
      <b/>
      <i/>
      <sz val="8"/>
      <color theme="1"/>
      <name val="Times New Roman"/>
      <family val="1"/>
      <charset val="163"/>
    </font>
    <font>
      <b/>
      <sz val="12"/>
      <color theme="1"/>
      <name val="Cambria"/>
      <family val="1"/>
      <charset val="163"/>
      <scheme val="major"/>
    </font>
    <font>
      <b/>
      <sz val="11"/>
      <color theme="1"/>
      <name val="Times New Roman"/>
      <family val="1"/>
    </font>
    <font>
      <b/>
      <i/>
      <sz val="14"/>
      <color theme="1"/>
      <name val="Times New Roman"/>
      <family val="1"/>
    </font>
    <font>
      <b/>
      <sz val="11"/>
      <color theme="1"/>
      <name val="Calibri"/>
      <family val="2"/>
      <charset val="163"/>
      <scheme val="minor"/>
    </font>
    <font>
      <sz val="10"/>
      <color theme="1"/>
      <name val="Times New Roman"/>
      <family val="1"/>
    </font>
    <font>
      <sz val="11"/>
      <color theme="1"/>
      <name val="Cambria"/>
      <family val="1"/>
      <charset val="163"/>
      <scheme val="major"/>
    </font>
    <font>
      <b/>
      <sz val="12"/>
      <name val="Times New Roman"/>
      <family val="1"/>
      <charset val="163"/>
    </font>
    <font>
      <sz val="11"/>
      <color indexed="8"/>
      <name val="Calibri"/>
      <family val="2"/>
    </font>
    <font>
      <sz val="12"/>
      <name val="Times New Roman"/>
      <family val="1"/>
      <charset val="163"/>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8">
    <xf numFmtId="0" fontId="0" fillId="0" borderId="0"/>
    <xf numFmtId="0" fontId="8" fillId="0" borderId="0"/>
    <xf numFmtId="0" fontId="22" fillId="0" borderId="0" applyNumberFormat="0" applyFill="0" applyBorder="0" applyAlignment="0" applyProtection="0">
      <alignment vertical="top"/>
    </xf>
    <xf numFmtId="0" fontId="22" fillId="0" borderId="0" applyNumberFormat="0" applyFill="0" applyBorder="0" applyAlignment="0" applyProtection="0">
      <alignment vertical="top"/>
    </xf>
    <xf numFmtId="43" fontId="8"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0" fontId="49" fillId="0" borderId="0"/>
  </cellStyleXfs>
  <cellXfs count="148">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0" applyFont="1" applyAlignment="1">
      <alignment horizontal="center"/>
    </xf>
    <xf numFmtId="0" fontId="1" fillId="0" borderId="0" xfId="0" applyFont="1"/>
    <xf numFmtId="0" fontId="4" fillId="0" borderId="0" xfId="0" applyFont="1"/>
    <xf numFmtId="0" fontId="24" fillId="0" borderId="0" xfId="0" applyFont="1" applyAlignment="1"/>
    <xf numFmtId="0" fontId="24" fillId="0" borderId="0" xfId="0" applyFont="1" applyAlignment="1">
      <alignment horizontal="right"/>
    </xf>
    <xf numFmtId="0" fontId="28" fillId="0" borderId="0" xfId="0" applyFont="1"/>
    <xf numFmtId="0" fontId="25" fillId="0" borderId="0" xfId="0" applyFont="1" applyAlignment="1">
      <alignment horizontal="center"/>
    </xf>
    <xf numFmtId="0" fontId="21" fillId="0" borderId="0" xfId="0" applyFont="1" applyAlignment="1">
      <alignment horizontal="center"/>
    </xf>
    <xf numFmtId="0" fontId="29" fillId="0" borderId="0" xfId="0" applyFont="1" applyAlignment="1">
      <alignment horizontal="center"/>
    </xf>
    <xf numFmtId="0" fontId="28" fillId="0" borderId="0" xfId="0" applyFont="1" applyAlignment="1"/>
    <xf numFmtId="0" fontId="27" fillId="2" borderId="0" xfId="0" applyFont="1" applyFill="1" applyBorder="1" applyAlignment="1">
      <alignment horizontal="center"/>
    </xf>
    <xf numFmtId="0" fontId="19" fillId="2" borderId="0" xfId="0" applyFont="1" applyFill="1" applyBorder="1" applyAlignment="1"/>
    <xf numFmtId="0" fontId="28" fillId="2" borderId="0" xfId="0" applyFont="1" applyFill="1" applyBorder="1" applyAlignment="1">
      <alignment horizontal="center"/>
    </xf>
    <xf numFmtId="0" fontId="25" fillId="0" borderId="0" xfId="0" applyFont="1" applyAlignment="1">
      <alignment vertical="top"/>
    </xf>
    <xf numFmtId="164" fontId="21" fillId="0" borderId="0" xfId="0" applyNumberFormat="1" applyFont="1" applyAlignment="1">
      <alignment horizontal="center"/>
    </xf>
    <xf numFmtId="0" fontId="5" fillId="0" borderId="0" xfId="0" applyFont="1" applyAlignment="1">
      <alignment horizontal="center"/>
    </xf>
    <xf numFmtId="0" fontId="4" fillId="0" borderId="0" xfId="0" applyFont="1"/>
    <xf numFmtId="0" fontId="30" fillId="0" borderId="0" xfId="0" applyFont="1" applyAlignment="1">
      <alignment horizontal="center"/>
    </xf>
    <xf numFmtId="0" fontId="31" fillId="0" borderId="0" xfId="0" applyFont="1" applyAlignment="1">
      <alignment horizontal="left"/>
    </xf>
    <xf numFmtId="0" fontId="32" fillId="0" borderId="0" xfId="0" applyFont="1"/>
    <xf numFmtId="0" fontId="6" fillId="0" borderId="0" xfId="0" applyFont="1" applyAlignment="1"/>
    <xf numFmtId="0" fontId="25" fillId="0" borderId="0" xfId="0" applyFont="1" applyAlignment="1">
      <alignment horizontal="center"/>
    </xf>
    <xf numFmtId="0" fontId="30" fillId="0" borderId="0" xfId="0" applyFont="1" applyAlignment="1">
      <alignment horizontal="center"/>
    </xf>
    <xf numFmtId="164" fontId="2" fillId="0" borderId="0" xfId="5" applyNumberFormat="1" applyFont="1"/>
    <xf numFmtId="3" fontId="40" fillId="0" borderId="4" xfId="0" applyNumberFormat="1" applyFont="1" applyBorder="1" applyAlignment="1">
      <alignment horizontal="center"/>
    </xf>
    <xf numFmtId="0" fontId="17" fillId="0" borderId="4" xfId="0" applyFont="1" applyBorder="1" applyAlignment="1">
      <alignment horizontal="center"/>
    </xf>
    <xf numFmtId="3" fontId="41" fillId="0" borderId="4" xfId="0" applyNumberFormat="1" applyFont="1" applyBorder="1" applyAlignment="1">
      <alignment horizontal="center"/>
    </xf>
    <xf numFmtId="0" fontId="42" fillId="0" borderId="0" xfId="0" applyFont="1"/>
    <xf numFmtId="0" fontId="4" fillId="0" borderId="4" xfId="0" applyFont="1" applyBorder="1"/>
    <xf numFmtId="0" fontId="4" fillId="0" borderId="0" xfId="0" applyFont="1"/>
    <xf numFmtId="0" fontId="36" fillId="0" borderId="4" xfId="0" applyFont="1" applyBorder="1"/>
    <xf numFmtId="0" fontId="45" fillId="0" borderId="0" xfId="0" applyFont="1"/>
    <xf numFmtId="164" fontId="5" fillId="0" borderId="0" xfId="5" applyNumberFormat="1" applyFont="1"/>
    <xf numFmtId="164" fontId="5" fillId="0" borderId="0" xfId="5" applyNumberFormat="1" applyFont="1" applyAlignment="1">
      <alignment horizontal="center"/>
    </xf>
    <xf numFmtId="0" fontId="36" fillId="0" borderId="4" xfId="0" applyNumberFormat="1" applyFont="1" applyBorder="1" applyAlignment="1">
      <alignment wrapText="1"/>
    </xf>
    <xf numFmtId="0" fontId="36" fillId="0" borderId="4" xfId="0" applyNumberFormat="1" applyFont="1" applyBorder="1" applyAlignment="1">
      <alignment horizontal="left"/>
    </xf>
    <xf numFmtId="0" fontId="46" fillId="2" borderId="4" xfId="0" applyFont="1" applyFill="1" applyBorder="1" applyAlignment="1"/>
    <xf numFmtId="164" fontId="47" fillId="0" borderId="0" xfId="5" applyNumberFormat="1" applyFont="1"/>
    <xf numFmtId="0" fontId="35" fillId="0" borderId="0" xfId="0" applyFont="1" applyBorder="1"/>
    <xf numFmtId="0" fontId="35" fillId="0" borderId="0" xfId="0" applyFont="1" applyBorder="1" applyAlignment="1">
      <alignment wrapText="1"/>
    </xf>
    <xf numFmtId="164" fontId="46" fillId="2" borderId="4" xfId="5" applyNumberFormat="1" applyFont="1" applyFill="1" applyBorder="1" applyAlignment="1">
      <alignment horizontal="right"/>
    </xf>
    <xf numFmtId="0" fontId="36" fillId="0" borderId="4" xfId="0" applyFont="1" applyBorder="1" applyAlignment="1">
      <alignment horizontal="left"/>
    </xf>
    <xf numFmtId="0" fontId="34" fillId="0" borderId="4" xfId="0" applyFont="1" applyBorder="1" applyAlignment="1">
      <alignment horizontal="left" vertical="center" wrapText="1"/>
    </xf>
    <xf numFmtId="0" fontId="28" fillId="0" borderId="4" xfId="0" applyFont="1" applyBorder="1"/>
    <xf numFmtId="164" fontId="21" fillId="0" borderId="4" xfId="5" applyNumberFormat="1" applyFont="1" applyBorder="1" applyAlignment="1">
      <alignment wrapText="1"/>
    </xf>
    <xf numFmtId="0" fontId="5" fillId="0" borderId="0" xfId="0" applyFont="1" applyAlignment="1">
      <alignment horizontal="center"/>
    </xf>
    <xf numFmtId="0" fontId="26" fillId="2" borderId="1" xfId="0" applyFont="1" applyFill="1" applyBorder="1" applyAlignment="1">
      <alignment horizontal="center"/>
    </xf>
    <xf numFmtId="0" fontId="26" fillId="2" borderId="1" xfId="0" applyFont="1" applyFill="1" applyBorder="1" applyAlignment="1"/>
    <xf numFmtId="0" fontId="25" fillId="2" borderId="1" xfId="0" applyFont="1" applyFill="1" applyBorder="1" applyAlignment="1">
      <alignment horizontal="center"/>
    </xf>
    <xf numFmtId="165" fontId="27" fillId="2" borderId="1" xfId="0" applyNumberFormat="1" applyFont="1" applyFill="1" applyBorder="1" applyAlignment="1">
      <alignment horizontal="center"/>
    </xf>
    <xf numFmtId="0" fontId="27" fillId="2" borderId="1" xfId="0" applyFont="1" applyFill="1" applyBorder="1" applyAlignment="1"/>
    <xf numFmtId="0" fontId="28" fillId="2" borderId="1" xfId="0" applyFont="1" applyFill="1" applyBorder="1" applyAlignment="1">
      <alignment horizontal="center"/>
    </xf>
    <xf numFmtId="164" fontId="25" fillId="2" borderId="1" xfId="5" applyNumberFormat="1" applyFont="1" applyFill="1" applyBorder="1" applyAlignment="1">
      <alignment horizontal="center"/>
    </xf>
    <xf numFmtId="164" fontId="25" fillId="2" borderId="1" xfId="0" applyNumberFormat="1" applyFont="1" applyFill="1" applyBorder="1" applyAlignment="1">
      <alignment horizontal="center"/>
    </xf>
    <xf numFmtId="164" fontId="28" fillId="2" borderId="1" xfId="5" applyNumberFormat="1"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8" fillId="0" borderId="1" xfId="0" applyFont="1" applyBorder="1" applyAlignment="1">
      <alignment wrapText="1"/>
    </xf>
    <xf numFmtId="0" fontId="28" fillId="0" borderId="1" xfId="0" applyFont="1" applyBorder="1" applyAlignment="1">
      <alignment horizontal="center"/>
    </xf>
    <xf numFmtId="0" fontId="50" fillId="0" borderId="1" xfId="0" applyFont="1" applyBorder="1"/>
    <xf numFmtId="0" fontId="5" fillId="0" borderId="1" xfId="0" applyFont="1" applyBorder="1" applyAlignment="1">
      <alignment horizontal="center"/>
    </xf>
    <xf numFmtId="0" fontId="17" fillId="0" borderId="1" xfId="0" applyFont="1" applyBorder="1" applyAlignment="1">
      <alignment horizontal="center"/>
    </xf>
    <xf numFmtId="0" fontId="48" fillId="0" borderId="1" xfId="0" applyFont="1" applyBorder="1"/>
    <xf numFmtId="0" fontId="20" fillId="0" borderId="1" xfId="0" applyFont="1" applyBorder="1" applyAlignment="1">
      <alignment horizontal="center"/>
    </xf>
    <xf numFmtId="0" fontId="5" fillId="0" borderId="1" xfId="0" applyFont="1" applyBorder="1" applyAlignment="1">
      <alignment wrapText="1"/>
    </xf>
    <xf numFmtId="1" fontId="6" fillId="0" borderId="1" xfId="0" applyNumberFormat="1" applyFont="1" applyBorder="1" applyAlignment="1">
      <alignment horizontal="center"/>
    </xf>
    <xf numFmtId="0" fontId="5" fillId="0" borderId="1" xfId="0" applyFont="1" applyBorder="1"/>
    <xf numFmtId="0" fontId="5" fillId="0" borderId="1" xfId="0" applyFont="1" applyBorder="1" applyAlignment="1"/>
    <xf numFmtId="164" fontId="5" fillId="0" borderId="0" xfId="5" applyNumberFormat="1" applyFont="1" applyAlignment="1"/>
    <xf numFmtId="0" fontId="2" fillId="0" borderId="0" xfId="0" applyFont="1" applyAlignment="1"/>
    <xf numFmtId="0" fontId="4" fillId="0" borderId="1" xfId="0" applyFont="1" applyBorder="1" applyAlignment="1"/>
    <xf numFmtId="1" fontId="7" fillId="0" borderId="1" xfId="0" applyNumberFormat="1" applyFont="1" applyBorder="1" applyAlignment="1">
      <alignment horizontal="center"/>
    </xf>
    <xf numFmtId="0" fontId="4" fillId="0" borderId="0" xfId="0" applyFont="1" applyAlignment="1"/>
    <xf numFmtId="164" fontId="4" fillId="0" borderId="0" xfId="5" applyNumberFormat="1" applyFont="1" applyAlignment="1"/>
    <xf numFmtId="0" fontId="39" fillId="0" borderId="0" xfId="0" applyFont="1" applyAlignment="1"/>
    <xf numFmtId="9" fontId="5" fillId="0" borderId="1" xfId="6" applyFont="1" applyBorder="1" applyAlignment="1"/>
    <xf numFmtId="164" fontId="5" fillId="0" borderId="0" xfId="0" applyNumberFormat="1" applyFont="1" applyAlignment="1"/>
    <xf numFmtId="0" fontId="50" fillId="0" borderId="1" xfId="0" applyFont="1" applyBorder="1" applyAlignment="1"/>
    <xf numFmtId="0" fontId="48" fillId="0" borderId="1" xfId="0" applyFont="1" applyBorder="1" applyAlignment="1"/>
    <xf numFmtId="0" fontId="33" fillId="0" borderId="4" xfId="0" applyNumberFormat="1" applyFont="1" applyBorder="1" applyAlignment="1"/>
    <xf numFmtId="0" fontId="36" fillId="0" borderId="4" xfId="0" applyNumberFormat="1" applyFont="1" applyBorder="1" applyAlignment="1"/>
    <xf numFmtId="0" fontId="36" fillId="0" borderId="4" xfId="0" applyNumberFormat="1" applyFont="1" applyBorder="1" applyAlignment="1">
      <alignment horizontal="left" wrapText="1"/>
    </xf>
    <xf numFmtId="3" fontId="25" fillId="0" borderId="1" xfId="5" applyNumberFormat="1" applyFont="1" applyBorder="1" applyAlignment="1">
      <alignment horizontal="right"/>
    </xf>
    <xf numFmtId="3" fontId="4" fillId="0" borderId="1" xfId="5" applyNumberFormat="1" applyFont="1" applyBorder="1" applyAlignment="1">
      <alignment horizontal="right"/>
    </xf>
    <xf numFmtId="3" fontId="5" fillId="0" borderId="1" xfId="5" applyNumberFormat="1" applyFont="1" applyBorder="1" applyAlignment="1">
      <alignment horizontal="right"/>
    </xf>
    <xf numFmtId="3" fontId="5" fillId="0" borderId="1" xfId="0" applyNumberFormat="1" applyFont="1" applyBorder="1" applyAlignment="1"/>
    <xf numFmtId="3" fontId="4" fillId="0" borderId="1" xfId="0" applyNumberFormat="1" applyFont="1" applyBorder="1" applyAlignment="1">
      <alignment horizontal="right" wrapText="1"/>
    </xf>
    <xf numFmtId="3" fontId="5" fillId="0" borderId="1" xfId="5" applyNumberFormat="1" applyFont="1" applyBorder="1" applyAlignment="1"/>
    <xf numFmtId="3" fontId="37" fillId="0" borderId="1" xfId="5" applyNumberFormat="1" applyFont="1" applyBorder="1" applyAlignment="1"/>
    <xf numFmtId="3" fontId="35" fillId="0" borderId="1" xfId="5" applyNumberFormat="1" applyFont="1" applyBorder="1" applyAlignment="1"/>
    <xf numFmtId="166" fontId="6" fillId="0" borderId="1" xfId="6" applyNumberFormat="1" applyFont="1" applyBorder="1" applyAlignment="1">
      <alignment horizontal="center"/>
    </xf>
    <xf numFmtId="3" fontId="2" fillId="0" borderId="0" xfId="0" applyNumberFormat="1" applyFont="1" applyAlignment="1"/>
    <xf numFmtId="9" fontId="6" fillId="0" borderId="1" xfId="6" applyNumberFormat="1" applyFont="1" applyBorder="1" applyAlignment="1">
      <alignment horizontal="center"/>
    </xf>
    <xf numFmtId="164" fontId="43" fillId="0" borderId="1" xfId="5" applyNumberFormat="1" applyFont="1" applyBorder="1" applyAlignment="1"/>
    <xf numFmtId="3" fontId="41" fillId="0" borderId="1" xfId="0" applyNumberFormat="1" applyFont="1" applyBorder="1" applyAlignment="1">
      <alignment horizontal="center"/>
    </xf>
    <xf numFmtId="0" fontId="7" fillId="0" borderId="1" xfId="0" applyFont="1" applyBorder="1" applyAlignment="1">
      <alignment horizontal="center"/>
    </xf>
    <xf numFmtId="0" fontId="4" fillId="0" borderId="1" xfId="0" applyFont="1" applyBorder="1"/>
    <xf numFmtId="164" fontId="21" fillId="0" borderId="1" xfId="5" applyNumberFormat="1" applyFont="1" applyBorder="1" applyAlignment="1"/>
    <xf numFmtId="3" fontId="40" fillId="0" borderId="1" xfId="0" applyNumberFormat="1" applyFont="1" applyBorder="1" applyAlignment="1">
      <alignment horizontal="center"/>
    </xf>
    <xf numFmtId="0" fontId="43" fillId="0" borderId="1" xfId="0" applyFont="1" applyBorder="1" applyAlignment="1">
      <alignment horizontal="center"/>
    </xf>
    <xf numFmtId="164" fontId="25" fillId="2" borderId="1" xfId="5" applyNumberFormat="1" applyFont="1" applyFill="1" applyBorder="1" applyAlignment="1"/>
    <xf numFmtId="164" fontId="28" fillId="2" borderId="1" xfId="5" applyNumberFormat="1" applyFont="1" applyFill="1" applyBorder="1" applyAlignment="1"/>
    <xf numFmtId="0" fontId="27" fillId="2" borderId="5" xfId="0" applyFont="1" applyFill="1" applyBorder="1" applyAlignment="1">
      <alignment horizontal="center"/>
    </xf>
    <xf numFmtId="0" fontId="19" fillId="2" borderId="6" xfId="0" applyFont="1" applyFill="1" applyBorder="1" applyAlignment="1"/>
    <xf numFmtId="164" fontId="28" fillId="2" borderId="7" xfId="0" applyNumberFormat="1" applyFont="1" applyFill="1" applyBorder="1" applyAlignment="1">
      <alignment horizontal="center"/>
    </xf>
    <xf numFmtId="0" fontId="27" fillId="2" borderId="1" xfId="0" applyFont="1" applyFill="1" applyBorder="1" applyAlignment="1">
      <alignment horizontal="center"/>
    </xf>
    <xf numFmtId="0" fontId="19" fillId="2" borderId="1" xfId="0" applyFont="1" applyFill="1" applyBorder="1" applyAlignment="1"/>
    <xf numFmtId="164" fontId="28" fillId="2" borderId="1" xfId="0" applyNumberFormat="1" applyFont="1" applyFill="1" applyBorder="1" applyAlignment="1">
      <alignment horizontal="center"/>
    </xf>
    <xf numFmtId="165" fontId="26" fillId="2" borderId="1" xfId="0" applyNumberFormat="1" applyFont="1" applyFill="1" applyBorder="1" applyAlignment="1">
      <alignment horizontal="center"/>
    </xf>
    <xf numFmtId="3" fontId="38" fillId="0" borderId="1" xfId="5" applyNumberFormat="1" applyFont="1" applyBorder="1" applyAlignment="1"/>
    <xf numFmtId="166" fontId="7" fillId="0" borderId="1" xfId="6" applyNumberFormat="1" applyFont="1" applyBorder="1" applyAlignment="1">
      <alignment horizontal="center"/>
    </xf>
    <xf numFmtId="9" fontId="4" fillId="0" borderId="1" xfId="6" applyFont="1" applyBorder="1" applyAlignment="1"/>
    <xf numFmtId="0" fontId="34" fillId="0" borderId="4" xfId="0" applyNumberFormat="1" applyFont="1" applyBorder="1" applyAlignment="1"/>
    <xf numFmtId="0" fontId="25" fillId="0" borderId="1" xfId="0" applyFont="1" applyBorder="1" applyAlignment="1">
      <alignment wrapText="1"/>
    </xf>
    <xf numFmtId="0" fontId="25" fillId="0" borderId="0" xfId="0" applyFont="1" applyAlignment="1">
      <alignment horizontal="left" vertical="center"/>
    </xf>
    <xf numFmtId="0" fontId="5" fillId="0" borderId="0" xfId="0" applyFont="1" applyAlignment="1">
      <alignment horizontal="center"/>
    </xf>
    <xf numFmtId="0" fontId="26" fillId="0" borderId="0" xfId="0" applyFont="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30" fillId="0" borderId="0" xfId="0" applyFont="1" applyAlignment="1">
      <alignment horizontal="center"/>
    </xf>
    <xf numFmtId="0" fontId="7"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wrapText="1"/>
    </xf>
    <xf numFmtId="0" fontId="16" fillId="0" borderId="0" xfId="0" applyFont="1" applyAlignment="1">
      <alignment horizontal="left"/>
    </xf>
    <xf numFmtId="0" fontId="9" fillId="0" borderId="0" xfId="0" applyFont="1" applyBorder="1" applyAlignment="1">
      <alignment horizontal="center"/>
    </xf>
    <xf numFmtId="0" fontId="10" fillId="0" borderId="0" xfId="0" applyFont="1" applyAlignment="1">
      <alignment horizontal="center"/>
    </xf>
    <xf numFmtId="0" fontId="18"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0" fontId="6" fillId="0" borderId="3" xfId="0" applyFont="1" applyBorder="1" applyAlignment="1">
      <alignment horizontal="center"/>
    </xf>
    <xf numFmtId="0" fontId="19" fillId="0" borderId="0" xfId="0" applyFont="1" applyBorder="1" applyAlignment="1">
      <alignment horizontal="center"/>
    </xf>
    <xf numFmtId="0" fontId="44" fillId="0" borderId="0" xfId="0" applyFont="1" applyAlignment="1">
      <alignment horizontal="center"/>
    </xf>
    <xf numFmtId="0" fontId="4" fillId="0" borderId="0" xfId="0" applyFont="1" applyAlignment="1">
      <alignment horizontal="center"/>
    </xf>
    <xf numFmtId="0" fontId="6" fillId="0" borderId="3" xfId="0" applyFont="1" applyBorder="1" applyAlignment="1">
      <alignment horizontal="right"/>
    </xf>
  </cellXfs>
  <cellStyles count="8">
    <cellStyle name="Comma" xfId="5" builtinId="3"/>
    <cellStyle name="Comma 2" xfId="4"/>
    <cellStyle name="Normal" xfId="0" builtinId="0"/>
    <cellStyle name="Normal 2" xfId="1"/>
    <cellStyle name="Normal 3" xfId="2"/>
    <cellStyle name="Normal 4 2" xfId="3"/>
    <cellStyle name="Normal 6 2" xfId="7"/>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workbookViewId="0">
      <selection activeCell="B10" sqref="B10"/>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28" t="s">
        <v>60</v>
      </c>
    </row>
    <row r="2" spans="1:3" ht="15.75" x14ac:dyDescent="0.25">
      <c r="A2" s="125" t="s">
        <v>94</v>
      </c>
      <c r="B2" s="125"/>
    </row>
    <row r="3" spans="1:3" ht="21.75" customHeight="1" x14ac:dyDescent="0.25">
      <c r="A3" s="125" t="s">
        <v>92</v>
      </c>
      <c r="B3" s="125"/>
    </row>
    <row r="4" spans="1:3" ht="23.25" customHeight="1" x14ac:dyDescent="0.25">
      <c r="A4" s="127" t="s">
        <v>58</v>
      </c>
      <c r="B4" s="127"/>
      <c r="C4" s="127"/>
    </row>
    <row r="5" spans="1:3" ht="21" customHeight="1" x14ac:dyDescent="0.25">
      <c r="A5" s="128" t="s">
        <v>104</v>
      </c>
      <c r="B5" s="128"/>
      <c r="C5" s="128"/>
    </row>
    <row r="6" spans="1:3" s="1" customFormat="1" ht="18" x14ac:dyDescent="0.25">
      <c r="A6" s="126" t="s">
        <v>11</v>
      </c>
      <c r="B6" s="126"/>
      <c r="C6" s="126"/>
    </row>
    <row r="7" spans="1:3" ht="20.25" customHeight="1" x14ac:dyDescent="0.25">
      <c r="A7" s="14"/>
      <c r="C7" s="15" t="s">
        <v>48</v>
      </c>
    </row>
    <row r="8" spans="1:3" ht="19.5" customHeight="1" x14ac:dyDescent="0.25">
      <c r="A8" s="59" t="s">
        <v>49</v>
      </c>
      <c r="B8" s="59" t="s">
        <v>5</v>
      </c>
      <c r="C8" s="59" t="s">
        <v>8</v>
      </c>
    </row>
    <row r="9" spans="1:3" s="42" customFormat="1" ht="19.5" customHeight="1" x14ac:dyDescent="0.25">
      <c r="A9" s="57" t="s">
        <v>1</v>
      </c>
      <c r="B9" s="58" t="s">
        <v>12</v>
      </c>
      <c r="C9" s="111">
        <f>C12</f>
        <v>0</v>
      </c>
    </row>
    <row r="10" spans="1:3" ht="19.5" customHeight="1" x14ac:dyDescent="0.25">
      <c r="A10" s="60">
        <v>1</v>
      </c>
      <c r="B10" s="61" t="s">
        <v>50</v>
      </c>
      <c r="C10" s="112"/>
    </row>
    <row r="11" spans="1:3" ht="19.5" customHeight="1" x14ac:dyDescent="0.25">
      <c r="A11" s="60" t="s">
        <v>14</v>
      </c>
      <c r="B11" s="61" t="s">
        <v>15</v>
      </c>
      <c r="C11" s="112"/>
    </row>
    <row r="12" spans="1:3" ht="19.5" customHeight="1" x14ac:dyDescent="0.25">
      <c r="A12" s="60" t="s">
        <v>16</v>
      </c>
      <c r="B12" s="61" t="s">
        <v>79</v>
      </c>
      <c r="C12" s="112">
        <f>C13</f>
        <v>0</v>
      </c>
    </row>
    <row r="13" spans="1:3" ht="19.5" customHeight="1" x14ac:dyDescent="0.25">
      <c r="A13" s="60">
        <v>2</v>
      </c>
      <c r="B13" s="61" t="s">
        <v>18</v>
      </c>
      <c r="C13" s="112">
        <f>C14</f>
        <v>0</v>
      </c>
    </row>
    <row r="14" spans="1:3" ht="19.5" customHeight="1" x14ac:dyDescent="0.25">
      <c r="A14" s="60" t="s">
        <v>19</v>
      </c>
      <c r="B14" s="61" t="s">
        <v>80</v>
      </c>
      <c r="C14" s="112">
        <f>C15</f>
        <v>0</v>
      </c>
    </row>
    <row r="15" spans="1:3" ht="19.5" customHeight="1" x14ac:dyDescent="0.25">
      <c r="A15" s="60" t="s">
        <v>20</v>
      </c>
      <c r="B15" s="61" t="s">
        <v>42</v>
      </c>
      <c r="C15" s="112"/>
    </row>
    <row r="16" spans="1:3" ht="19.5" customHeight="1" x14ac:dyDescent="0.25">
      <c r="A16" s="60" t="s">
        <v>21</v>
      </c>
      <c r="B16" s="61" t="s">
        <v>22</v>
      </c>
      <c r="C16" s="62"/>
    </row>
    <row r="17" spans="1:3" ht="19.5" customHeight="1" x14ac:dyDescent="0.25">
      <c r="A17" s="60" t="s">
        <v>23</v>
      </c>
      <c r="B17" s="61" t="s">
        <v>7</v>
      </c>
      <c r="C17" s="62"/>
    </row>
    <row r="18" spans="1:3" ht="19.5" customHeight="1" x14ac:dyDescent="0.25">
      <c r="A18" s="60" t="s">
        <v>20</v>
      </c>
      <c r="B18" s="61" t="s">
        <v>52</v>
      </c>
      <c r="C18" s="62"/>
    </row>
    <row r="19" spans="1:3" ht="19.5" customHeight="1" x14ac:dyDescent="0.25">
      <c r="A19" s="60" t="s">
        <v>21</v>
      </c>
      <c r="B19" s="61" t="s">
        <v>53</v>
      </c>
      <c r="C19" s="62"/>
    </row>
    <row r="20" spans="1:3" ht="19.5" customHeight="1" x14ac:dyDescent="0.25">
      <c r="A20" s="60">
        <v>3</v>
      </c>
      <c r="B20" s="61" t="s">
        <v>54</v>
      </c>
      <c r="C20" s="62"/>
    </row>
    <row r="21" spans="1:3" ht="19.5" customHeight="1" x14ac:dyDescent="0.25">
      <c r="A21" s="60" t="s">
        <v>24</v>
      </c>
      <c r="B21" s="61" t="s">
        <v>15</v>
      </c>
      <c r="C21" s="62"/>
    </row>
    <row r="22" spans="1:3" ht="19.5" customHeight="1" x14ac:dyDescent="0.25">
      <c r="A22" s="60" t="s">
        <v>25</v>
      </c>
      <c r="B22" s="61" t="s">
        <v>17</v>
      </c>
      <c r="C22" s="62"/>
    </row>
    <row r="23" spans="1:3" ht="19.5" customHeight="1" x14ac:dyDescent="0.25">
      <c r="A23" s="60" t="s">
        <v>2</v>
      </c>
      <c r="B23" s="61" t="s">
        <v>26</v>
      </c>
      <c r="C23" s="63">
        <f>C31</f>
        <v>2782000000</v>
      </c>
    </row>
    <row r="24" spans="1:3" ht="19.5" customHeight="1" x14ac:dyDescent="0.25">
      <c r="A24" s="60">
        <v>1</v>
      </c>
      <c r="B24" s="61" t="s">
        <v>7</v>
      </c>
      <c r="C24" s="62"/>
    </row>
    <row r="25" spans="1:3" ht="19.5" customHeight="1" x14ac:dyDescent="0.25">
      <c r="A25" s="60" t="s">
        <v>14</v>
      </c>
      <c r="B25" s="61" t="s">
        <v>52</v>
      </c>
      <c r="C25" s="62"/>
    </row>
    <row r="26" spans="1:3" ht="19.5" customHeight="1" x14ac:dyDescent="0.25">
      <c r="A26" s="60" t="s">
        <v>16</v>
      </c>
      <c r="B26" s="61" t="s">
        <v>53</v>
      </c>
      <c r="C26" s="62"/>
    </row>
    <row r="27" spans="1:3" ht="19.5" customHeight="1" x14ac:dyDescent="0.25">
      <c r="A27" s="60">
        <v>2</v>
      </c>
      <c r="B27" s="61" t="s">
        <v>39</v>
      </c>
      <c r="C27" s="62"/>
    </row>
    <row r="28" spans="1:3" ht="19.5" customHeight="1" x14ac:dyDescent="0.25">
      <c r="A28" s="60" t="s">
        <v>19</v>
      </c>
      <c r="B28" s="61" t="s">
        <v>27</v>
      </c>
      <c r="C28" s="62"/>
    </row>
    <row r="29" spans="1:3" ht="19.5" customHeight="1" x14ac:dyDescent="0.25">
      <c r="A29" s="60" t="s">
        <v>23</v>
      </c>
      <c r="B29" s="61" t="s">
        <v>55</v>
      </c>
      <c r="C29" s="62"/>
    </row>
    <row r="30" spans="1:3" ht="19.5" customHeight="1" x14ac:dyDescent="0.25">
      <c r="A30" s="60" t="s">
        <v>28</v>
      </c>
      <c r="B30" s="61" t="s">
        <v>22</v>
      </c>
      <c r="C30" s="62"/>
    </row>
    <row r="31" spans="1:3" ht="19.5" customHeight="1" x14ac:dyDescent="0.25">
      <c r="A31" s="60">
        <v>3</v>
      </c>
      <c r="B31" s="61" t="s">
        <v>40</v>
      </c>
      <c r="C31" s="64">
        <f>C32+C33</f>
        <v>2782000000</v>
      </c>
    </row>
    <row r="32" spans="1:3" ht="19.5" customHeight="1" x14ac:dyDescent="0.25">
      <c r="A32" s="60" t="s">
        <v>24</v>
      </c>
      <c r="B32" s="61" t="s">
        <v>51</v>
      </c>
      <c r="C32" s="65">
        <v>2532000000</v>
      </c>
    </row>
    <row r="33" spans="1:3" ht="19.5" customHeight="1" x14ac:dyDescent="0.25">
      <c r="A33" s="60" t="s">
        <v>25</v>
      </c>
      <c r="B33" s="61" t="s">
        <v>22</v>
      </c>
      <c r="C33" s="65">
        <v>250000000</v>
      </c>
    </row>
    <row r="34" spans="1:3" ht="19.5" customHeight="1" x14ac:dyDescent="0.25">
      <c r="A34" s="60">
        <v>4</v>
      </c>
      <c r="B34" s="61" t="s">
        <v>56</v>
      </c>
      <c r="C34" s="62"/>
    </row>
    <row r="35" spans="1:3" ht="23.25" customHeight="1" x14ac:dyDescent="0.25">
      <c r="A35" s="16"/>
      <c r="C35" s="17" t="s">
        <v>57</v>
      </c>
    </row>
    <row r="36" spans="1:3" ht="15.75" x14ac:dyDescent="0.25">
      <c r="A36" s="16"/>
      <c r="C36" s="17"/>
    </row>
    <row r="37" spans="1:3" ht="15.75" x14ac:dyDescent="0.25">
      <c r="A37" s="16"/>
      <c r="C37" s="18"/>
    </row>
    <row r="38" spans="1:3" ht="15.75" x14ac:dyDescent="0.25">
      <c r="A38" s="16"/>
      <c r="C38" s="18"/>
    </row>
    <row r="39" spans="1:3" x14ac:dyDescent="0.25">
      <c r="C39" s="18"/>
    </row>
    <row r="40" spans="1:3" ht="18.75" x14ac:dyDescent="0.3">
      <c r="C40" s="19" t="s">
        <v>93</v>
      </c>
    </row>
    <row r="41" spans="1:3" ht="18.75" x14ac:dyDescent="0.3">
      <c r="C41" s="19"/>
    </row>
    <row r="42" spans="1:3" ht="18.75" x14ac:dyDescent="0.3">
      <c r="C42" s="19"/>
    </row>
  </sheetData>
  <mergeCells count="5">
    <mergeCell ref="A3:B3"/>
    <mergeCell ref="A2:B2"/>
    <mergeCell ref="A6:C6"/>
    <mergeCell ref="A4:C4"/>
    <mergeCell ref="A5:C5"/>
  </mergeCells>
  <pageMargins left="0.46" right="0.28999999999999998" top="0.56999999999999995" bottom="0.15748031496062992" header="0.57999999999999996"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1"/>
  <sheetViews>
    <sheetView view="pageBreakPreview" zoomScaleSheetLayoutView="100" workbookViewId="0">
      <selection activeCell="A6" sqref="A6:F6"/>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17.85546875" style="48" bestFit="1" customWidth="1"/>
    <col min="10" max="16384" width="9" style="1"/>
  </cols>
  <sheetData>
    <row r="1" spans="1:9" ht="18.75" x14ac:dyDescent="0.3">
      <c r="E1" s="132" t="s">
        <v>61</v>
      </c>
      <c r="F1" s="132"/>
    </row>
    <row r="2" spans="1:9" x14ac:dyDescent="0.25">
      <c r="A2" s="125" t="s">
        <v>94</v>
      </c>
      <c r="B2" s="125"/>
      <c r="C2" s="130" t="s">
        <v>36</v>
      </c>
      <c r="D2" s="130"/>
      <c r="E2" s="130"/>
      <c r="F2" s="130"/>
      <c r="G2" s="2"/>
      <c r="H2" s="2"/>
    </row>
    <row r="3" spans="1:9" ht="18.75" x14ac:dyDescent="0.3">
      <c r="A3" s="125" t="s">
        <v>92</v>
      </c>
      <c r="B3" s="125"/>
      <c r="C3" s="131" t="s">
        <v>37</v>
      </c>
      <c r="D3" s="131"/>
      <c r="E3" s="131"/>
      <c r="F3" s="131"/>
      <c r="G3" s="2"/>
      <c r="H3" s="2"/>
    </row>
    <row r="4" spans="1:9" ht="9.75" customHeight="1" x14ac:dyDescent="0.25">
      <c r="A4" s="40"/>
      <c r="B4" s="40"/>
      <c r="C4" s="133"/>
      <c r="D4" s="133"/>
      <c r="E4" s="133"/>
      <c r="F4" s="133"/>
      <c r="G4" s="2"/>
      <c r="H4" s="2"/>
    </row>
    <row r="5" spans="1:9" ht="18.75" x14ac:dyDescent="0.3">
      <c r="A5" s="40"/>
      <c r="B5" s="40"/>
      <c r="C5" s="134" t="s">
        <v>136</v>
      </c>
      <c r="D5" s="134"/>
      <c r="E5" s="134"/>
      <c r="F5" s="134"/>
      <c r="G5" s="2"/>
      <c r="H5" s="2"/>
    </row>
    <row r="6" spans="1:9" ht="30" customHeight="1" x14ac:dyDescent="0.25">
      <c r="A6" s="135" t="s">
        <v>138</v>
      </c>
      <c r="B6" s="135"/>
      <c r="C6" s="135"/>
      <c r="D6" s="135"/>
      <c r="E6" s="135"/>
      <c r="F6" s="135"/>
      <c r="G6" s="2"/>
      <c r="H6" s="2"/>
    </row>
    <row r="7" spans="1:9" x14ac:dyDescent="0.25">
      <c r="A7" s="126"/>
      <c r="B7" s="126"/>
      <c r="C7" s="126"/>
      <c r="D7" s="126"/>
      <c r="E7" s="126"/>
      <c r="F7" s="126"/>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90</v>
      </c>
      <c r="B10" s="141"/>
      <c r="C10" s="141"/>
      <c r="D10" s="141"/>
      <c r="E10" s="141"/>
      <c r="F10" s="141"/>
      <c r="G10" s="4"/>
      <c r="H10" s="2"/>
    </row>
    <row r="11" spans="1:9" ht="36.75" customHeight="1" x14ac:dyDescent="0.25">
      <c r="A11" s="136" t="s">
        <v>128</v>
      </c>
      <c r="B11" s="136"/>
      <c r="C11" s="136"/>
      <c r="D11" s="136"/>
      <c r="E11" s="136"/>
      <c r="F11" s="136"/>
      <c r="G11" s="4"/>
      <c r="H11" s="2"/>
    </row>
    <row r="12" spans="1:9" ht="21.75" customHeight="1" x14ac:dyDescent="0.25">
      <c r="A12" s="56"/>
      <c r="B12" s="56"/>
      <c r="C12" s="56"/>
      <c r="D12" s="56"/>
      <c r="E12" s="143" t="s">
        <v>59</v>
      </c>
      <c r="F12" s="143"/>
      <c r="G12" s="56"/>
      <c r="H12" s="2"/>
    </row>
    <row r="13" spans="1:9" s="8" customFormat="1" ht="83.45" customHeight="1" x14ac:dyDescent="0.25">
      <c r="A13" s="7" t="s">
        <v>6</v>
      </c>
      <c r="B13" s="5" t="s">
        <v>5</v>
      </c>
      <c r="C13" s="7" t="s">
        <v>78</v>
      </c>
      <c r="D13" s="7" t="s">
        <v>127</v>
      </c>
      <c r="E13" s="7" t="s">
        <v>123</v>
      </c>
      <c r="F13" s="7" t="s">
        <v>124</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2532000000</v>
      </c>
      <c r="D31" s="97">
        <f>D32</f>
        <v>2000195171</v>
      </c>
      <c r="E31" s="82"/>
      <c r="F31" s="81"/>
      <c r="G31" s="83"/>
      <c r="H31" s="84"/>
    </row>
    <row r="32" spans="1:9" s="80" customFormat="1" ht="25.5" customHeight="1" x14ac:dyDescent="0.25">
      <c r="A32" s="72" t="s">
        <v>1</v>
      </c>
      <c r="B32" s="67" t="s">
        <v>31</v>
      </c>
      <c r="C32" s="93">
        <f>C35</f>
        <v>2532000000</v>
      </c>
      <c r="D32" s="93">
        <f>D35</f>
        <v>2000195171</v>
      </c>
      <c r="E32" s="101">
        <f>D32/C32</f>
        <v>0.78996649723538703</v>
      </c>
      <c r="F32" s="86"/>
      <c r="G32" s="4" t="s">
        <v>77</v>
      </c>
      <c r="H32" s="79">
        <v>643949664</v>
      </c>
      <c r="I32" s="47" t="s">
        <v>40</v>
      </c>
    </row>
    <row r="33" spans="1:9" s="80" customFormat="1" ht="25.5" customHeight="1" x14ac:dyDescent="0.25">
      <c r="A33" s="72">
        <v>1</v>
      </c>
      <c r="B33" s="67" t="s">
        <v>109</v>
      </c>
      <c r="C33" s="98"/>
      <c r="D33" s="98"/>
      <c r="E33" s="76"/>
      <c r="F33" s="86"/>
      <c r="G33" s="4"/>
      <c r="H33" s="79">
        <v>643949664</v>
      </c>
      <c r="I33" s="47" t="s">
        <v>51</v>
      </c>
    </row>
    <row r="34" spans="1:9" s="80" customFormat="1" ht="25.5" customHeight="1" x14ac:dyDescent="0.25">
      <c r="A34" s="72">
        <v>2</v>
      </c>
      <c r="B34" s="67" t="s">
        <v>110</v>
      </c>
      <c r="C34" s="99"/>
      <c r="D34" s="99"/>
      <c r="E34" s="76"/>
      <c r="F34" s="78"/>
      <c r="G34" s="4"/>
      <c r="H34" s="79">
        <v>522324500</v>
      </c>
      <c r="I34" s="90" t="s">
        <v>44</v>
      </c>
    </row>
    <row r="35" spans="1:9" s="85" customFormat="1" ht="34.9" customHeight="1" x14ac:dyDescent="0.25">
      <c r="A35" s="72">
        <v>3</v>
      </c>
      <c r="B35" s="67" t="s">
        <v>111</v>
      </c>
      <c r="C35" s="120">
        <f>C36</f>
        <v>2532000000</v>
      </c>
      <c r="D35" s="120">
        <f>D36</f>
        <v>2000195171</v>
      </c>
      <c r="E35" s="121">
        <f t="shared" ref="E35:E36" si="0">D35/C35</f>
        <v>0.78996649723538703</v>
      </c>
      <c r="F35" s="122"/>
      <c r="G35" s="83"/>
      <c r="H35" s="84">
        <v>192348100</v>
      </c>
      <c r="I35" s="123" t="s">
        <v>81</v>
      </c>
    </row>
    <row r="36" spans="1:9" s="80" customFormat="1" ht="33" customHeight="1" x14ac:dyDescent="0.25">
      <c r="A36" s="74" t="s">
        <v>24</v>
      </c>
      <c r="B36" s="75" t="s">
        <v>51</v>
      </c>
      <c r="C36" s="100">
        <f>'Bieu 2 đầu năm'!C32</f>
        <v>2532000000</v>
      </c>
      <c r="D36" s="100">
        <f>'Bieu 3 Q3'!D36+'Bieu 6 t'!D36</f>
        <v>2000195171</v>
      </c>
      <c r="E36" s="101">
        <f t="shared" si="0"/>
        <v>0.78996649723538703</v>
      </c>
      <c r="F36" s="86"/>
      <c r="G36" s="4"/>
      <c r="H36" s="79">
        <v>127296000</v>
      </c>
      <c r="I36" s="45" t="s">
        <v>82</v>
      </c>
    </row>
    <row r="37" spans="1:9" s="80" customFormat="1" ht="25.5" customHeight="1" x14ac:dyDescent="0.25">
      <c r="A37" s="74" t="s">
        <v>25</v>
      </c>
      <c r="B37" s="75" t="s">
        <v>22</v>
      </c>
      <c r="C37" s="100">
        <f>'Bieu 2 đầu năm'!C33</f>
        <v>250000000</v>
      </c>
      <c r="D37" s="100"/>
      <c r="E37" s="76"/>
      <c r="F37" s="86"/>
      <c r="G37" s="4"/>
      <c r="H37" s="79">
        <v>128823800</v>
      </c>
      <c r="I37" s="91" t="s">
        <v>83</v>
      </c>
    </row>
    <row r="38" spans="1:9" s="80" customFormat="1" ht="25.5" customHeight="1" x14ac:dyDescent="0.25">
      <c r="A38" s="72">
        <v>4</v>
      </c>
      <c r="B38" s="67" t="s">
        <v>56</v>
      </c>
      <c r="C38" s="100"/>
      <c r="D38" s="100"/>
      <c r="E38" s="76"/>
      <c r="F38" s="86"/>
      <c r="G38" s="4"/>
      <c r="H38" s="79"/>
      <c r="I38" s="91" t="s">
        <v>84</v>
      </c>
    </row>
    <row r="39" spans="1:9" s="80" customFormat="1" ht="25.5" customHeight="1" x14ac:dyDescent="0.25">
      <c r="A39" s="72">
        <v>5</v>
      </c>
      <c r="B39" s="67" t="s">
        <v>112</v>
      </c>
      <c r="C39" s="100"/>
      <c r="D39" s="100"/>
      <c r="E39" s="76"/>
      <c r="F39" s="86"/>
      <c r="G39" s="4"/>
      <c r="H39" s="79"/>
      <c r="I39" s="91" t="s">
        <v>85</v>
      </c>
    </row>
    <row r="40" spans="1:9" s="80" customFormat="1" ht="25.5" customHeight="1" x14ac:dyDescent="0.25">
      <c r="A40" s="72">
        <v>6</v>
      </c>
      <c r="B40" s="67" t="s">
        <v>113</v>
      </c>
      <c r="C40" s="100"/>
      <c r="D40" s="100"/>
      <c r="E40" s="76"/>
      <c r="F40" s="86"/>
      <c r="G40" s="4"/>
      <c r="H40" s="79">
        <v>73856600</v>
      </c>
      <c r="I40" s="91" t="s">
        <v>86</v>
      </c>
    </row>
    <row r="41" spans="1:9" s="80" customFormat="1" ht="28.9" customHeight="1" x14ac:dyDescent="0.25">
      <c r="A41" s="72">
        <v>7</v>
      </c>
      <c r="B41" s="67" t="s">
        <v>114</v>
      </c>
      <c r="C41" s="100"/>
      <c r="D41" s="100"/>
      <c r="E41" s="76"/>
      <c r="F41" s="86"/>
      <c r="G41" s="4"/>
      <c r="H41" s="79"/>
      <c r="I41" s="45" t="s">
        <v>87</v>
      </c>
    </row>
    <row r="42" spans="1:9" s="80" customFormat="1" ht="25.5" customHeight="1" x14ac:dyDescent="0.25">
      <c r="A42" s="72">
        <v>8</v>
      </c>
      <c r="B42" s="67" t="s">
        <v>115</v>
      </c>
      <c r="C42" s="99"/>
      <c r="D42" s="99"/>
      <c r="E42" s="76"/>
      <c r="F42" s="86"/>
      <c r="G42" s="4"/>
      <c r="H42" s="79">
        <v>65383764</v>
      </c>
      <c r="I42" s="90" t="s">
        <v>45</v>
      </c>
    </row>
    <row r="43" spans="1:9" s="80" customFormat="1" ht="32.450000000000003" customHeight="1" x14ac:dyDescent="0.25">
      <c r="A43" s="72">
        <v>9</v>
      </c>
      <c r="B43" s="67" t="s">
        <v>116</v>
      </c>
      <c r="C43" s="100"/>
      <c r="D43" s="100"/>
      <c r="E43" s="76"/>
      <c r="F43" s="86"/>
      <c r="G43" s="4"/>
      <c r="H43" s="79">
        <v>18711764</v>
      </c>
      <c r="I43" s="92" t="s">
        <v>88</v>
      </c>
    </row>
    <row r="44" spans="1:9" s="80" customFormat="1" ht="25.5" customHeight="1" x14ac:dyDescent="0.25">
      <c r="A44" s="72">
        <v>10</v>
      </c>
      <c r="B44" s="67" t="s">
        <v>117</v>
      </c>
      <c r="C44" s="100"/>
      <c r="D44" s="100"/>
      <c r="E44" s="76"/>
      <c r="F44" s="86"/>
      <c r="G44" s="4"/>
      <c r="H44" s="79">
        <v>27370000</v>
      </c>
      <c r="I44" s="46" t="s">
        <v>89</v>
      </c>
    </row>
    <row r="45" spans="1:9" x14ac:dyDescent="0.25">
      <c r="D45" s="144"/>
      <c r="E45" s="144"/>
      <c r="F45" s="144"/>
    </row>
    <row r="46" spans="1:9" x14ac:dyDescent="0.25">
      <c r="D46" s="139" t="s">
        <v>57</v>
      </c>
      <c r="E46" s="139"/>
      <c r="F46" s="139"/>
    </row>
    <row r="47" spans="1:9" x14ac:dyDescent="0.25">
      <c r="D47" s="138"/>
      <c r="E47" s="138"/>
      <c r="F47" s="138"/>
    </row>
    <row r="48" spans="1:9" x14ac:dyDescent="0.25">
      <c r="D48" s="139"/>
      <c r="E48" s="139"/>
      <c r="F48" s="139"/>
    </row>
    <row r="51" spans="4:6" x14ac:dyDescent="0.25">
      <c r="D51" s="140" t="s">
        <v>93</v>
      </c>
      <c r="E51" s="140"/>
      <c r="F51" s="140"/>
    </row>
  </sheetData>
  <mergeCells count="19">
    <mergeCell ref="D51:F51"/>
    <mergeCell ref="A11:F11"/>
    <mergeCell ref="E12:F12"/>
    <mergeCell ref="D45:F45"/>
    <mergeCell ref="D46:F46"/>
    <mergeCell ref="D47:F47"/>
    <mergeCell ref="D48:F48"/>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1"/>
  <sheetViews>
    <sheetView tabSelected="1" view="pageBreakPreview" zoomScaleSheetLayoutView="100" workbookViewId="0">
      <selection activeCell="C5" sqref="C5:F5"/>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21" style="34" bestFit="1" customWidth="1"/>
    <col min="10" max="10" width="17.5703125" style="1" bestFit="1" customWidth="1"/>
    <col min="11" max="16384" width="9" style="1"/>
  </cols>
  <sheetData>
    <row r="1" spans="1:9" ht="18.75" x14ac:dyDescent="0.3">
      <c r="E1" s="132" t="s">
        <v>61</v>
      </c>
      <c r="F1" s="132"/>
    </row>
    <row r="2" spans="1:9" x14ac:dyDescent="0.25">
      <c r="A2" s="125" t="s">
        <v>94</v>
      </c>
      <c r="B2" s="125"/>
      <c r="C2" s="130" t="s">
        <v>36</v>
      </c>
      <c r="D2" s="130"/>
      <c r="E2" s="130"/>
      <c r="F2" s="130"/>
      <c r="G2" s="2"/>
      <c r="H2" s="2"/>
    </row>
    <row r="3" spans="1:9" ht="18.75" x14ac:dyDescent="0.3">
      <c r="A3" s="125" t="s">
        <v>92</v>
      </c>
      <c r="B3" s="125"/>
      <c r="C3" s="131" t="s">
        <v>37</v>
      </c>
      <c r="D3" s="131"/>
      <c r="E3" s="131"/>
      <c r="F3" s="131"/>
      <c r="G3" s="2"/>
      <c r="H3" s="2"/>
    </row>
    <row r="4" spans="1:9" ht="9.75" customHeight="1" x14ac:dyDescent="0.25">
      <c r="A4" s="27"/>
      <c r="B4" s="27"/>
      <c r="C4" s="133"/>
      <c r="D4" s="133"/>
      <c r="E4" s="133"/>
      <c r="F4" s="133"/>
      <c r="G4" s="2"/>
      <c r="H4" s="2"/>
    </row>
    <row r="5" spans="1:9" ht="18.75" x14ac:dyDescent="0.3">
      <c r="A5" s="27"/>
      <c r="B5" s="27"/>
      <c r="C5" s="134" t="s">
        <v>135</v>
      </c>
      <c r="D5" s="134"/>
      <c r="E5" s="134"/>
      <c r="F5" s="134"/>
      <c r="G5" s="2"/>
      <c r="H5" s="2"/>
    </row>
    <row r="6" spans="1:9" ht="30" customHeight="1" x14ac:dyDescent="0.25">
      <c r="A6" s="135" t="s">
        <v>72</v>
      </c>
      <c r="B6" s="135"/>
      <c r="C6" s="135"/>
      <c r="D6" s="135"/>
      <c r="E6" s="135"/>
      <c r="F6" s="135"/>
      <c r="G6" s="2"/>
      <c r="H6" s="2"/>
    </row>
    <row r="7" spans="1:9" x14ac:dyDescent="0.25">
      <c r="A7" s="126" t="s">
        <v>11</v>
      </c>
      <c r="B7" s="126"/>
      <c r="C7" s="126"/>
      <c r="D7" s="126"/>
      <c r="E7" s="126"/>
      <c r="F7" s="126"/>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90</v>
      </c>
      <c r="B10" s="141"/>
      <c r="C10" s="141"/>
      <c r="D10" s="141"/>
      <c r="E10" s="141"/>
      <c r="F10" s="141"/>
      <c r="G10" s="4"/>
      <c r="H10" s="2"/>
    </row>
    <row r="11" spans="1:9" ht="36.75" customHeight="1" x14ac:dyDescent="0.25">
      <c r="A11" s="136" t="s">
        <v>129</v>
      </c>
      <c r="B11" s="136"/>
      <c r="C11" s="136"/>
      <c r="D11" s="136"/>
      <c r="E11" s="136"/>
      <c r="F11" s="136"/>
      <c r="G11" s="4"/>
      <c r="H11" s="2"/>
    </row>
    <row r="12" spans="1:9" ht="21.75" customHeight="1" x14ac:dyDescent="0.25">
      <c r="A12" s="26"/>
      <c r="B12" s="26"/>
      <c r="C12" s="26"/>
      <c r="D12" s="26"/>
      <c r="E12" s="143" t="s">
        <v>59</v>
      </c>
      <c r="F12" s="143"/>
      <c r="G12" s="26"/>
      <c r="H12" s="2"/>
    </row>
    <row r="13" spans="1:9" s="8" customFormat="1" ht="83.45" customHeight="1" x14ac:dyDescent="0.25">
      <c r="A13" s="7" t="s">
        <v>6</v>
      </c>
      <c r="B13" s="5" t="s">
        <v>5</v>
      </c>
      <c r="C13" s="7" t="s">
        <v>78</v>
      </c>
      <c r="D13" s="7" t="s">
        <v>130</v>
      </c>
      <c r="E13" s="7" t="s">
        <v>67</v>
      </c>
      <c r="F13" s="7" t="s">
        <v>124</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2617170000</v>
      </c>
      <c r="D31" s="97">
        <f>D32</f>
        <v>616974829</v>
      </c>
      <c r="E31" s="82"/>
      <c r="F31" s="81"/>
      <c r="G31" s="83"/>
      <c r="H31" s="84"/>
    </row>
    <row r="32" spans="1:9" s="80" customFormat="1" ht="25.5" customHeight="1" x14ac:dyDescent="0.25">
      <c r="A32" s="72" t="s">
        <v>1</v>
      </c>
      <c r="B32" s="67" t="s">
        <v>31</v>
      </c>
      <c r="C32" s="93">
        <f>C35</f>
        <v>2617170000</v>
      </c>
      <c r="D32" s="93">
        <f>D35</f>
        <v>616974829</v>
      </c>
      <c r="E32" s="101">
        <f>D32/C32</f>
        <v>0.23574121245467433</v>
      </c>
      <c r="F32" s="86"/>
      <c r="G32" s="4" t="s">
        <v>77</v>
      </c>
      <c r="H32" s="79">
        <v>643949664</v>
      </c>
      <c r="I32" s="47" t="s">
        <v>40</v>
      </c>
    </row>
    <row r="33" spans="1:10" s="80" customFormat="1" ht="25.5" customHeight="1" x14ac:dyDescent="0.25">
      <c r="A33" s="72">
        <v>1</v>
      </c>
      <c r="B33" s="67" t="s">
        <v>109</v>
      </c>
      <c r="C33" s="98"/>
      <c r="D33" s="98"/>
      <c r="E33" s="76"/>
      <c r="F33" s="86"/>
      <c r="G33" s="4"/>
      <c r="H33" s="79">
        <v>643949664</v>
      </c>
      <c r="I33" s="47" t="s">
        <v>51</v>
      </c>
    </row>
    <row r="34" spans="1:10" s="80" customFormat="1" ht="25.5" customHeight="1" x14ac:dyDescent="0.25">
      <c r="A34" s="72">
        <v>2</v>
      </c>
      <c r="B34" s="67" t="s">
        <v>110</v>
      </c>
      <c r="C34" s="99"/>
      <c r="D34" s="99"/>
      <c r="E34" s="76"/>
      <c r="F34" s="78"/>
      <c r="G34" s="4"/>
      <c r="H34" s="79">
        <v>522324500</v>
      </c>
      <c r="I34" s="90" t="s">
        <v>44</v>
      </c>
    </row>
    <row r="35" spans="1:10" s="80" customFormat="1" ht="34.9" customHeight="1" x14ac:dyDescent="0.25">
      <c r="A35" s="110">
        <v>3</v>
      </c>
      <c r="B35" s="124" t="s">
        <v>111</v>
      </c>
      <c r="C35" s="120">
        <f>C36</f>
        <v>2617170000</v>
      </c>
      <c r="D35" s="120">
        <f>D36</f>
        <v>616974829</v>
      </c>
      <c r="E35" s="101">
        <f t="shared" ref="E35:E37" si="0">D35/C35</f>
        <v>0.23574121245467433</v>
      </c>
      <c r="F35" s="86"/>
      <c r="G35" s="4"/>
      <c r="H35" s="79">
        <v>192348100</v>
      </c>
      <c r="I35" s="91" t="s">
        <v>81</v>
      </c>
    </row>
    <row r="36" spans="1:10" s="80" customFormat="1" ht="33" customHeight="1" x14ac:dyDescent="0.25">
      <c r="A36" s="74" t="s">
        <v>24</v>
      </c>
      <c r="B36" s="75" t="s">
        <v>51</v>
      </c>
      <c r="C36" s="100">
        <f>'Bieu 2 đầu năm'!C32+'B2 Đ3'!C33</f>
        <v>2617170000</v>
      </c>
      <c r="D36" s="100">
        <v>616974829</v>
      </c>
      <c r="E36" s="101">
        <f t="shared" si="0"/>
        <v>0.23574121245467433</v>
      </c>
      <c r="F36" s="86"/>
      <c r="G36" s="4"/>
      <c r="H36" s="79">
        <v>127296000</v>
      </c>
      <c r="I36" s="45" t="s">
        <v>82</v>
      </c>
      <c r="J36" s="102">
        <f>D36+'Bieu 9 t'!D35</f>
        <v>2617170000</v>
      </c>
    </row>
    <row r="37" spans="1:10" s="80" customFormat="1" ht="25.5" customHeight="1" x14ac:dyDescent="0.25">
      <c r="A37" s="74" t="s">
        <v>25</v>
      </c>
      <c r="B37" s="75" t="s">
        <v>22</v>
      </c>
      <c r="C37" s="100">
        <f>'Bieu 2 đầu năm'!C33+'B2 Đ1'!C35+'B2 Đ2'!C34+'B2 Đ4'!C34</f>
        <v>560477200</v>
      </c>
      <c r="D37" s="100">
        <v>560475600</v>
      </c>
      <c r="E37" s="103">
        <f t="shared" si="0"/>
        <v>0.9999971452897638</v>
      </c>
      <c r="F37" s="86"/>
      <c r="G37" s="4"/>
      <c r="H37" s="79">
        <v>128823800</v>
      </c>
      <c r="I37" s="91" t="s">
        <v>83</v>
      </c>
      <c r="J37" s="102">
        <f>C37-D37</f>
        <v>1600</v>
      </c>
    </row>
    <row r="38" spans="1:10" s="80" customFormat="1" ht="25.5" customHeight="1" x14ac:dyDescent="0.25">
      <c r="A38" s="72">
        <v>4</v>
      </c>
      <c r="B38" s="67" t="s">
        <v>56</v>
      </c>
      <c r="C38" s="100"/>
      <c r="D38" s="100"/>
      <c r="E38" s="76"/>
      <c r="F38" s="86"/>
      <c r="G38" s="4"/>
      <c r="H38" s="79"/>
      <c r="I38" s="91" t="s">
        <v>84</v>
      </c>
    </row>
    <row r="39" spans="1:10" s="80" customFormat="1" ht="25.5" customHeight="1" x14ac:dyDescent="0.25">
      <c r="A39" s="72">
        <v>5</v>
      </c>
      <c r="B39" s="67" t="s">
        <v>112</v>
      </c>
      <c r="C39" s="100"/>
      <c r="D39" s="100"/>
      <c r="E39" s="76"/>
      <c r="F39" s="86"/>
      <c r="G39" s="4"/>
      <c r="H39" s="79"/>
      <c r="I39" s="91" t="s">
        <v>85</v>
      </c>
    </row>
    <row r="40" spans="1:10" s="80" customFormat="1" ht="25.5" customHeight="1" x14ac:dyDescent="0.25">
      <c r="A40" s="72">
        <v>6</v>
      </c>
      <c r="B40" s="67" t="s">
        <v>113</v>
      </c>
      <c r="C40" s="100"/>
      <c r="D40" s="100"/>
      <c r="E40" s="76"/>
      <c r="F40" s="86"/>
      <c r="G40" s="4"/>
      <c r="H40" s="79">
        <v>73856600</v>
      </c>
      <c r="I40" s="91" t="s">
        <v>86</v>
      </c>
    </row>
    <row r="41" spans="1:10" s="80" customFormat="1" ht="28.9" customHeight="1" x14ac:dyDescent="0.25">
      <c r="A41" s="72">
        <v>7</v>
      </c>
      <c r="B41" s="67" t="s">
        <v>114</v>
      </c>
      <c r="C41" s="100"/>
      <c r="D41" s="100"/>
      <c r="E41" s="76"/>
      <c r="F41" s="86"/>
      <c r="G41" s="4"/>
      <c r="H41" s="79"/>
      <c r="I41" s="45" t="s">
        <v>87</v>
      </c>
    </row>
    <row r="42" spans="1:10" s="80" customFormat="1" ht="25.5" customHeight="1" x14ac:dyDescent="0.25">
      <c r="A42" s="72">
        <v>8</v>
      </c>
      <c r="B42" s="67" t="s">
        <v>115</v>
      </c>
      <c r="C42" s="99"/>
      <c r="D42" s="99"/>
      <c r="E42" s="76"/>
      <c r="F42" s="86"/>
      <c r="G42" s="4"/>
      <c r="H42" s="79">
        <v>65383764</v>
      </c>
      <c r="I42" s="90" t="s">
        <v>45</v>
      </c>
    </row>
    <row r="43" spans="1:10" s="80" customFormat="1" ht="32.450000000000003" customHeight="1" x14ac:dyDescent="0.25">
      <c r="A43" s="72">
        <v>9</v>
      </c>
      <c r="B43" s="67" t="s">
        <v>116</v>
      </c>
      <c r="C43" s="100"/>
      <c r="D43" s="100"/>
      <c r="E43" s="76"/>
      <c r="F43" s="86"/>
      <c r="G43" s="4"/>
      <c r="H43" s="79">
        <v>18711764</v>
      </c>
      <c r="I43" s="92" t="s">
        <v>88</v>
      </c>
    </row>
    <row r="44" spans="1:10" s="80" customFormat="1" ht="25.5" customHeight="1" x14ac:dyDescent="0.25">
      <c r="A44" s="72">
        <v>10</v>
      </c>
      <c r="B44" s="67" t="s">
        <v>117</v>
      </c>
      <c r="C44" s="100"/>
      <c r="D44" s="100"/>
      <c r="E44" s="76"/>
      <c r="F44" s="86"/>
      <c r="G44" s="4"/>
      <c r="H44" s="79">
        <v>27370000</v>
      </c>
      <c r="I44" s="46" t="s">
        <v>89</v>
      </c>
    </row>
    <row r="45" spans="1:10" x14ac:dyDescent="0.25">
      <c r="D45" s="144"/>
      <c r="E45" s="144"/>
      <c r="F45" s="144"/>
    </row>
    <row r="46" spans="1:10" x14ac:dyDescent="0.25">
      <c r="D46" s="139" t="s">
        <v>57</v>
      </c>
      <c r="E46" s="139"/>
      <c r="F46" s="139"/>
    </row>
    <row r="47" spans="1:10" x14ac:dyDescent="0.25">
      <c r="B47" s="49"/>
      <c r="D47" s="138"/>
      <c r="E47" s="138"/>
      <c r="F47" s="138"/>
    </row>
    <row r="48" spans="1:10" x14ac:dyDescent="0.25">
      <c r="B48" s="50"/>
      <c r="D48" s="139"/>
      <c r="E48" s="139"/>
      <c r="F48" s="139"/>
    </row>
    <row r="51" spans="4:6" x14ac:dyDescent="0.25">
      <c r="D51" s="140" t="s">
        <v>93</v>
      </c>
      <c r="E51" s="140"/>
      <c r="F51" s="140"/>
    </row>
  </sheetData>
  <mergeCells count="19">
    <mergeCell ref="D51:F51"/>
    <mergeCell ref="C5:F5"/>
    <mergeCell ref="A6:F6"/>
    <mergeCell ref="A7:F7"/>
    <mergeCell ref="A8:F8"/>
    <mergeCell ref="A9:F9"/>
    <mergeCell ref="A11:F11"/>
    <mergeCell ref="E12:F12"/>
    <mergeCell ref="D45:F45"/>
    <mergeCell ref="D46:F46"/>
    <mergeCell ref="D47:F47"/>
    <mergeCell ref="D48:F48"/>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7"/>
  <sheetViews>
    <sheetView view="pageBreakPreview" zoomScaleSheetLayoutView="100" workbookViewId="0">
      <selection activeCell="C33" sqref="C33"/>
    </sheetView>
  </sheetViews>
  <sheetFormatPr defaultColWidth="9" defaultRowHeight="15.75" x14ac:dyDescent="0.25"/>
  <cols>
    <col min="1" max="1" width="5.7109375" style="10" customWidth="1"/>
    <col min="2" max="2" width="45.42578125" style="9" customWidth="1"/>
    <col min="3" max="3" width="15.140625" style="9" customWidth="1"/>
    <col min="4" max="4" width="15.5703125" style="9" customWidth="1"/>
    <col min="5" max="5" width="9.140625" style="9" customWidth="1"/>
    <col min="6" max="6" width="16.42578125" style="9" customWidth="1"/>
    <col min="7" max="8" width="9" style="9"/>
    <col min="9" max="9" width="9.5703125" style="9" bestFit="1" customWidth="1"/>
    <col min="10" max="16384" width="9" style="9"/>
  </cols>
  <sheetData>
    <row r="1" spans="1:6" ht="19.5" x14ac:dyDescent="0.35">
      <c r="A1" s="31"/>
      <c r="B1" s="31"/>
      <c r="C1" s="31"/>
      <c r="D1" s="31"/>
      <c r="E1" s="145" t="s">
        <v>62</v>
      </c>
      <c r="F1" s="145"/>
    </row>
    <row r="2" spans="1:6" x14ac:dyDescent="0.25">
      <c r="A2" s="125" t="s">
        <v>94</v>
      </c>
      <c r="B2" s="125"/>
      <c r="C2" s="13"/>
      <c r="D2" s="3"/>
      <c r="E2" s="3"/>
    </row>
    <row r="3" spans="1:6" x14ac:dyDescent="0.25">
      <c r="A3" s="125" t="s">
        <v>92</v>
      </c>
      <c r="B3" s="125"/>
      <c r="C3" s="13"/>
      <c r="D3" s="3"/>
      <c r="E3" s="3"/>
    </row>
    <row r="4" spans="1:6" ht="10.15" customHeight="1" x14ac:dyDescent="0.25">
      <c r="A4" s="40"/>
      <c r="B4" s="40"/>
      <c r="C4" s="40"/>
      <c r="D4" s="3"/>
      <c r="E4" s="3"/>
    </row>
    <row r="5" spans="1:6" x14ac:dyDescent="0.25">
      <c r="A5" s="146" t="s">
        <v>43</v>
      </c>
      <c r="B5" s="146"/>
      <c r="C5" s="146"/>
      <c r="D5" s="146"/>
      <c r="E5" s="146"/>
      <c r="F5" s="146"/>
    </row>
    <row r="6" spans="1:6" customFormat="1" ht="21" customHeight="1" x14ac:dyDescent="0.25">
      <c r="A6" s="128" t="s">
        <v>134</v>
      </c>
      <c r="B6" s="128"/>
      <c r="C6" s="128"/>
      <c r="D6" s="128"/>
      <c r="E6" s="128"/>
      <c r="F6" s="128"/>
    </row>
    <row r="7" spans="1:6" s="1" customFormat="1" ht="12" customHeight="1" x14ac:dyDescent="0.25">
      <c r="A7" s="126"/>
      <c r="B7" s="126"/>
      <c r="C7" s="126"/>
      <c r="D7" s="126"/>
      <c r="E7" s="126"/>
      <c r="F7" s="126"/>
    </row>
    <row r="8" spans="1:6" ht="15.75" customHeight="1" x14ac:dyDescent="0.25">
      <c r="A8" s="11"/>
      <c r="B8" s="2"/>
      <c r="C8" s="147"/>
      <c r="D8" s="147"/>
      <c r="E8" s="147" t="s">
        <v>47</v>
      </c>
      <c r="F8" s="147"/>
    </row>
    <row r="9" spans="1:6" ht="88.15" customHeight="1" x14ac:dyDescent="0.25">
      <c r="A9" s="7" t="s">
        <v>10</v>
      </c>
      <c r="B9" s="5" t="s">
        <v>5</v>
      </c>
      <c r="C9" s="7" t="s">
        <v>29</v>
      </c>
      <c r="D9" s="7" t="s">
        <v>30</v>
      </c>
      <c r="E9" s="7" t="s">
        <v>32</v>
      </c>
      <c r="F9" s="7" t="s">
        <v>35</v>
      </c>
    </row>
    <row r="10" spans="1:6" ht="21.75" customHeight="1" x14ac:dyDescent="0.25">
      <c r="A10" s="6">
        <v>1</v>
      </c>
      <c r="B10" s="6">
        <v>2</v>
      </c>
      <c r="C10" s="6">
        <v>3</v>
      </c>
      <c r="D10" s="6">
        <v>4</v>
      </c>
      <c r="E10" s="6" t="s">
        <v>34</v>
      </c>
      <c r="F10" s="6">
        <v>6</v>
      </c>
    </row>
    <row r="11" spans="1:6" s="38" customFormat="1" ht="21" customHeight="1" x14ac:dyDescent="0.25">
      <c r="A11" s="72" t="s">
        <v>0</v>
      </c>
      <c r="B11" s="67" t="s">
        <v>131</v>
      </c>
      <c r="C11" s="104">
        <f>C12</f>
        <v>0</v>
      </c>
      <c r="D11" s="104">
        <f>D12</f>
        <v>0</v>
      </c>
      <c r="E11" s="105">
        <f>D11-C11</f>
        <v>0</v>
      </c>
      <c r="F11" s="106"/>
    </row>
    <row r="12" spans="1:6" s="38" customFormat="1" ht="21" customHeight="1" x14ac:dyDescent="0.25">
      <c r="A12" s="72" t="s">
        <v>1</v>
      </c>
      <c r="B12" s="67" t="s">
        <v>50</v>
      </c>
      <c r="C12" s="104">
        <f>C13+C14+C15</f>
        <v>0</v>
      </c>
      <c r="D12" s="104">
        <f>D13+D14+D15</f>
        <v>0</v>
      </c>
      <c r="E12" s="105">
        <f t="shared" ref="E12" si="0">D12-C12</f>
        <v>0</v>
      </c>
      <c r="F12" s="107"/>
    </row>
    <row r="13" spans="1:6" s="38" customFormat="1" ht="21" customHeight="1" x14ac:dyDescent="0.25">
      <c r="A13" s="72">
        <v>1</v>
      </c>
      <c r="B13" s="68" t="s">
        <v>15</v>
      </c>
      <c r="C13" s="104"/>
      <c r="D13" s="104"/>
      <c r="E13" s="105"/>
      <c r="F13" s="107"/>
    </row>
    <row r="14" spans="1:6" s="38" customFormat="1" ht="21" customHeight="1" x14ac:dyDescent="0.25">
      <c r="A14" s="72">
        <v>2</v>
      </c>
      <c r="B14" s="67" t="s">
        <v>17</v>
      </c>
      <c r="C14" s="104"/>
      <c r="D14" s="104"/>
      <c r="E14" s="105"/>
      <c r="F14" s="107"/>
    </row>
    <row r="15" spans="1:6" s="38" customFormat="1" ht="21" customHeight="1" x14ac:dyDescent="0.25">
      <c r="A15" s="72">
        <v>3</v>
      </c>
      <c r="B15" s="67" t="s">
        <v>105</v>
      </c>
      <c r="C15" s="104">
        <f>C16</f>
        <v>0</v>
      </c>
      <c r="D15" s="104">
        <f>D16</f>
        <v>0</v>
      </c>
      <c r="E15" s="105"/>
      <c r="F15" s="107"/>
    </row>
    <row r="16" spans="1:6" s="12" customFormat="1" ht="21" hidden="1" customHeight="1" x14ac:dyDescent="0.25">
      <c r="A16" s="74" t="s">
        <v>24</v>
      </c>
      <c r="B16" s="70" t="s">
        <v>42</v>
      </c>
      <c r="C16" s="108"/>
      <c r="D16" s="108">
        <f>C16</f>
        <v>0</v>
      </c>
      <c r="E16" s="109"/>
      <c r="F16" s="77"/>
    </row>
    <row r="17" spans="1:6" s="12" customFormat="1" ht="21" hidden="1" customHeight="1" x14ac:dyDescent="0.25">
      <c r="A17" s="74" t="s">
        <v>25</v>
      </c>
      <c r="B17" s="70" t="s">
        <v>106</v>
      </c>
      <c r="C17" s="108"/>
      <c r="D17" s="108"/>
      <c r="E17" s="109"/>
      <c r="F17" s="77"/>
    </row>
    <row r="18" spans="1:6" s="38" customFormat="1" ht="21" customHeight="1" x14ac:dyDescent="0.25">
      <c r="A18" s="72" t="s">
        <v>2</v>
      </c>
      <c r="B18" s="73" t="s">
        <v>132</v>
      </c>
      <c r="C18" s="104"/>
      <c r="D18" s="104"/>
      <c r="E18" s="105"/>
      <c r="F18" s="107"/>
    </row>
    <row r="19" spans="1:6" s="38" customFormat="1" ht="21" customHeight="1" x14ac:dyDescent="0.25">
      <c r="A19" s="72">
        <v>1</v>
      </c>
      <c r="B19" s="73" t="s">
        <v>107</v>
      </c>
      <c r="C19" s="104"/>
      <c r="D19" s="104"/>
      <c r="E19" s="105"/>
      <c r="F19" s="107"/>
    </row>
    <row r="20" spans="1:6" s="38" customFormat="1" ht="21" customHeight="1" x14ac:dyDescent="0.25">
      <c r="A20" s="72">
        <v>2</v>
      </c>
      <c r="B20" s="73" t="s">
        <v>7</v>
      </c>
      <c r="C20" s="104"/>
      <c r="D20" s="104"/>
      <c r="E20" s="105"/>
      <c r="F20" s="107"/>
    </row>
    <row r="21" spans="1:6" s="12" customFormat="1" ht="21" customHeight="1" x14ac:dyDescent="0.25">
      <c r="A21" s="110">
        <v>3</v>
      </c>
      <c r="B21" s="67" t="s">
        <v>108</v>
      </c>
      <c r="C21" s="108">
        <f>C22</f>
        <v>0</v>
      </c>
      <c r="D21" s="108">
        <f>D22</f>
        <v>0</v>
      </c>
      <c r="E21" s="109"/>
      <c r="F21" s="77"/>
    </row>
    <row r="22" spans="1:6" s="12" customFormat="1" ht="21" hidden="1" customHeight="1" x14ac:dyDescent="0.25">
      <c r="A22" s="74" t="s">
        <v>24</v>
      </c>
      <c r="B22" s="70" t="s">
        <v>42</v>
      </c>
      <c r="C22" s="108"/>
      <c r="D22" s="108">
        <f>C22</f>
        <v>0</v>
      </c>
      <c r="E22" s="109"/>
      <c r="F22" s="77"/>
    </row>
    <row r="23" spans="1:6" s="12" customFormat="1" ht="21" hidden="1" customHeight="1" x14ac:dyDescent="0.25">
      <c r="A23" s="74" t="s">
        <v>25</v>
      </c>
      <c r="B23" s="70" t="s">
        <v>106</v>
      </c>
      <c r="C23" s="108"/>
      <c r="D23" s="108"/>
      <c r="E23" s="109"/>
      <c r="F23" s="77"/>
    </row>
    <row r="24" spans="1:6" s="38" customFormat="1" ht="21" customHeight="1" x14ac:dyDescent="0.25">
      <c r="A24" s="72" t="s">
        <v>3</v>
      </c>
      <c r="B24" s="73" t="s">
        <v>133</v>
      </c>
      <c r="C24" s="104"/>
      <c r="D24" s="104"/>
      <c r="E24" s="105"/>
      <c r="F24" s="107"/>
    </row>
    <row r="25" spans="1:6" s="12" customFormat="1" ht="21" customHeight="1" x14ac:dyDescent="0.25">
      <c r="A25" s="72">
        <v>1</v>
      </c>
      <c r="B25" s="68" t="s">
        <v>15</v>
      </c>
      <c r="C25" s="108"/>
      <c r="D25" s="108"/>
      <c r="E25" s="109"/>
      <c r="F25" s="77"/>
    </row>
    <row r="26" spans="1:6" s="12" customFormat="1" ht="21" customHeight="1" x14ac:dyDescent="0.25">
      <c r="A26" s="72">
        <v>2</v>
      </c>
      <c r="B26" s="67" t="s">
        <v>17</v>
      </c>
      <c r="C26" s="108"/>
      <c r="D26" s="108"/>
      <c r="E26" s="109"/>
      <c r="F26" s="77"/>
    </row>
    <row r="27" spans="1:6" s="38" customFormat="1" ht="21" customHeight="1" x14ac:dyDescent="0.25">
      <c r="A27" s="72" t="s">
        <v>4</v>
      </c>
      <c r="B27" s="73" t="s">
        <v>9</v>
      </c>
      <c r="C27" s="104">
        <f>C28</f>
        <v>3177645600</v>
      </c>
      <c r="D27" s="104">
        <f>D28</f>
        <v>3177645600</v>
      </c>
      <c r="E27" s="105"/>
      <c r="F27" s="107"/>
    </row>
    <row r="28" spans="1:6" s="38" customFormat="1" ht="21" customHeight="1" x14ac:dyDescent="0.25">
      <c r="A28" s="72" t="s">
        <v>1</v>
      </c>
      <c r="B28" s="67" t="s">
        <v>31</v>
      </c>
      <c r="C28" s="104">
        <f>C31</f>
        <v>3177645600</v>
      </c>
      <c r="D28" s="104">
        <f>D31</f>
        <v>3177645600</v>
      </c>
      <c r="E28" s="105"/>
      <c r="F28" s="107"/>
    </row>
    <row r="29" spans="1:6" s="38" customFormat="1" ht="21" customHeight="1" x14ac:dyDescent="0.25">
      <c r="A29" s="72">
        <v>1</v>
      </c>
      <c r="B29" s="67" t="s">
        <v>109</v>
      </c>
      <c r="C29" s="104"/>
      <c r="D29" s="104"/>
      <c r="E29" s="105"/>
      <c r="F29" s="107"/>
    </row>
    <row r="30" spans="1:6" s="38" customFormat="1" ht="21" customHeight="1" x14ac:dyDescent="0.25">
      <c r="A30" s="72">
        <v>2</v>
      </c>
      <c r="B30" s="67" t="s">
        <v>110</v>
      </c>
      <c r="C30" s="104"/>
      <c r="D30" s="104"/>
      <c r="E30" s="105"/>
      <c r="F30" s="107"/>
    </row>
    <row r="31" spans="1:6" s="38" customFormat="1" ht="21" customHeight="1" x14ac:dyDescent="0.25">
      <c r="A31" s="72">
        <v>3</v>
      </c>
      <c r="B31" s="67" t="s">
        <v>111</v>
      </c>
      <c r="C31" s="104">
        <f>C32+C33</f>
        <v>3177645600</v>
      </c>
      <c r="D31" s="104">
        <f>D32+D33</f>
        <v>3177645600</v>
      </c>
      <c r="E31" s="105"/>
      <c r="F31" s="107"/>
    </row>
    <row r="32" spans="1:6" s="12" customFormat="1" ht="21" customHeight="1" x14ac:dyDescent="0.25">
      <c r="A32" s="74" t="s">
        <v>24</v>
      </c>
      <c r="B32" s="75" t="s">
        <v>51</v>
      </c>
      <c r="C32" s="108">
        <f>'Bieu 3 Q4'!D36+'Bieu 9 t'!D36</f>
        <v>2617170000</v>
      </c>
      <c r="D32" s="108">
        <f>C32</f>
        <v>2617170000</v>
      </c>
      <c r="E32" s="109"/>
      <c r="F32" s="77"/>
    </row>
    <row r="33" spans="1:6" s="12" customFormat="1" ht="21.6" customHeight="1" x14ac:dyDescent="0.25">
      <c r="A33" s="74" t="s">
        <v>25</v>
      </c>
      <c r="B33" s="75" t="s">
        <v>22</v>
      </c>
      <c r="C33" s="108">
        <f>'Bieu 3 Q4'!D37</f>
        <v>560475600</v>
      </c>
      <c r="D33" s="108">
        <f>C33</f>
        <v>560475600</v>
      </c>
      <c r="E33" s="109"/>
      <c r="F33" s="77"/>
    </row>
    <row r="34" spans="1:6" s="38" customFormat="1" ht="20.100000000000001" hidden="1" customHeight="1" x14ac:dyDescent="0.25">
      <c r="A34" s="36"/>
      <c r="B34" s="52" t="s">
        <v>63</v>
      </c>
      <c r="C34" s="55">
        <f t="shared" ref="C34:C39" si="1">D34</f>
        <v>0</v>
      </c>
      <c r="D34" s="55">
        <f>'Bieu 3 Q4'!D38</f>
        <v>0</v>
      </c>
      <c r="E34" s="35">
        <f t="shared" ref="E34:E38" si="2">D34-C34</f>
        <v>0</v>
      </c>
      <c r="F34" s="54"/>
    </row>
    <row r="35" spans="1:6" s="38" customFormat="1" ht="20.100000000000001" hidden="1" customHeight="1" x14ac:dyDescent="0.25">
      <c r="A35" s="36"/>
      <c r="B35" s="52" t="s">
        <v>64</v>
      </c>
      <c r="C35" s="55">
        <f t="shared" si="1"/>
        <v>0</v>
      </c>
      <c r="D35" s="55">
        <f>'Bieu 3 Q4'!D39</f>
        <v>0</v>
      </c>
      <c r="E35" s="35">
        <f t="shared" si="2"/>
        <v>0</v>
      </c>
      <c r="F35" s="54"/>
    </row>
    <row r="36" spans="1:6" s="38" customFormat="1" ht="20.100000000000001" hidden="1" customHeight="1" x14ac:dyDescent="0.25">
      <c r="A36" s="36"/>
      <c r="B36" s="52" t="s">
        <v>65</v>
      </c>
      <c r="C36" s="55">
        <f t="shared" si="1"/>
        <v>0</v>
      </c>
      <c r="D36" s="55">
        <f>'Bieu 3 Q4'!D40</f>
        <v>0</v>
      </c>
      <c r="E36" s="35">
        <f t="shared" si="2"/>
        <v>0</v>
      </c>
      <c r="F36" s="54"/>
    </row>
    <row r="37" spans="1:6" s="38" customFormat="1" ht="20.100000000000001" hidden="1" customHeight="1" x14ac:dyDescent="0.25">
      <c r="A37" s="36"/>
      <c r="B37" s="52" t="s">
        <v>66</v>
      </c>
      <c r="C37" s="55">
        <f t="shared" si="1"/>
        <v>0</v>
      </c>
      <c r="D37" s="55">
        <f>'Bieu 3 Q4'!D41</f>
        <v>0</v>
      </c>
      <c r="E37" s="35">
        <f t="shared" si="2"/>
        <v>0</v>
      </c>
      <c r="F37" s="54"/>
    </row>
    <row r="38" spans="1:6" s="38" customFormat="1" ht="20.100000000000001" hidden="1" customHeight="1" x14ac:dyDescent="0.25">
      <c r="A38" s="36"/>
      <c r="B38" s="53" t="s">
        <v>91</v>
      </c>
      <c r="C38" s="55">
        <f t="shared" si="1"/>
        <v>0</v>
      </c>
      <c r="D38" s="55">
        <f>'Bieu 3 Q4'!D42</f>
        <v>0</v>
      </c>
      <c r="E38" s="35">
        <f t="shared" si="2"/>
        <v>0</v>
      </c>
      <c r="F38" s="54"/>
    </row>
    <row r="39" spans="1:6" s="38" customFormat="1" ht="20.100000000000001" hidden="1" customHeight="1" x14ac:dyDescent="0.25">
      <c r="A39" s="36"/>
      <c r="B39" s="41" t="s">
        <v>46</v>
      </c>
      <c r="C39" s="55">
        <f t="shared" si="1"/>
        <v>0</v>
      </c>
      <c r="D39" s="55">
        <f>'Bieu 3 Q4'!D43</f>
        <v>0</v>
      </c>
      <c r="E39" s="37"/>
      <c r="F39" s="39"/>
    </row>
    <row r="40" spans="1:6" ht="7.9" customHeight="1" x14ac:dyDescent="0.25"/>
    <row r="41" spans="1:6" ht="16.5" x14ac:dyDescent="0.25">
      <c r="C41" s="139" t="s">
        <v>57</v>
      </c>
      <c r="D41" s="139"/>
      <c r="E41" s="139"/>
    </row>
    <row r="42" spans="1:6" ht="16.5" x14ac:dyDescent="0.25">
      <c r="C42" s="138"/>
      <c r="D42" s="138"/>
      <c r="E42" s="138"/>
    </row>
    <row r="43" spans="1:6" ht="16.5" x14ac:dyDescent="0.25">
      <c r="C43" s="139"/>
      <c r="D43" s="139"/>
      <c r="E43" s="139"/>
    </row>
    <row r="44" spans="1:6" ht="18" x14ac:dyDescent="0.25">
      <c r="C44" s="1"/>
      <c r="D44" s="1"/>
      <c r="E44" s="1"/>
    </row>
    <row r="45" spans="1:6" ht="18" x14ac:dyDescent="0.25">
      <c r="C45" s="1"/>
      <c r="D45" s="1"/>
      <c r="E45" s="1"/>
    </row>
    <row r="46" spans="1:6" ht="18" x14ac:dyDescent="0.25">
      <c r="C46" s="140" t="s">
        <v>93</v>
      </c>
      <c r="D46" s="140"/>
      <c r="E46" s="140"/>
    </row>
    <row r="47" spans="1:6" ht="18" x14ac:dyDescent="0.25">
      <c r="C47" s="1"/>
      <c r="D47" s="1"/>
      <c r="E47" s="1"/>
    </row>
  </sheetData>
  <mergeCells count="12">
    <mergeCell ref="E1:F1"/>
    <mergeCell ref="C46:E46"/>
    <mergeCell ref="A2:B2"/>
    <mergeCell ref="A3:B3"/>
    <mergeCell ref="A5:F5"/>
    <mergeCell ref="A6:F6"/>
    <mergeCell ref="A7:F7"/>
    <mergeCell ref="C8:D8"/>
    <mergeCell ref="E8:F8"/>
    <mergeCell ref="C41:E41"/>
    <mergeCell ref="C42:E42"/>
    <mergeCell ref="C43:E43"/>
  </mergeCells>
  <pageMargins left="0.41" right="0" top="0.35433070866141703" bottom="0.31" header="0.22" footer="0.4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B17" sqref="B17"/>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60</v>
      </c>
    </row>
    <row r="2" spans="1:3" ht="15.75" x14ac:dyDescent="0.25">
      <c r="A2" s="125" t="s">
        <v>94</v>
      </c>
      <c r="B2" s="125"/>
    </row>
    <row r="3" spans="1:3" ht="15.75" x14ac:dyDescent="0.25">
      <c r="A3" s="125" t="s">
        <v>92</v>
      </c>
      <c r="B3" s="125"/>
    </row>
    <row r="4" spans="1:3" ht="15.75" x14ac:dyDescent="0.25">
      <c r="A4" s="24"/>
      <c r="B4" s="24"/>
    </row>
    <row r="5" spans="1:3" ht="15.75" x14ac:dyDescent="0.25">
      <c r="A5" s="129" t="s">
        <v>73</v>
      </c>
      <c r="B5" s="129"/>
      <c r="C5" s="129"/>
    </row>
    <row r="6" spans="1:3" ht="21" customHeight="1" x14ac:dyDescent="0.25">
      <c r="A6" s="128" t="s">
        <v>95</v>
      </c>
      <c r="B6" s="128"/>
      <c r="C6" s="128"/>
    </row>
    <row r="7" spans="1:3" s="1" customFormat="1" ht="18" x14ac:dyDescent="0.25">
      <c r="A7" s="126"/>
      <c r="B7" s="126"/>
      <c r="C7" s="126"/>
    </row>
    <row r="8" spans="1:3" ht="9" customHeight="1" x14ac:dyDescent="0.25">
      <c r="B8" s="20"/>
    </row>
    <row r="9" spans="1:3" ht="15.75" x14ac:dyDescent="0.25">
      <c r="A9" s="14"/>
      <c r="C9" s="15" t="s">
        <v>48</v>
      </c>
    </row>
    <row r="10" spans="1:3" ht="23.25" customHeight="1" x14ac:dyDescent="0.25">
      <c r="A10" s="59" t="s">
        <v>49</v>
      </c>
      <c r="B10" s="59" t="s">
        <v>5</v>
      </c>
      <c r="C10" s="59" t="s">
        <v>8</v>
      </c>
    </row>
    <row r="11" spans="1:3" s="42" customFormat="1" ht="18" customHeight="1" x14ac:dyDescent="0.25">
      <c r="A11" s="57" t="s">
        <v>1</v>
      </c>
      <c r="B11" s="58" t="s">
        <v>12</v>
      </c>
      <c r="C11" s="59"/>
    </row>
    <row r="12" spans="1:3" ht="18" customHeight="1" x14ac:dyDescent="0.25">
      <c r="A12" s="60">
        <v>1</v>
      </c>
      <c r="B12" s="61" t="s">
        <v>50</v>
      </c>
      <c r="C12" s="62"/>
    </row>
    <row r="13" spans="1:3" ht="18" customHeight="1" x14ac:dyDescent="0.25">
      <c r="A13" s="60" t="s">
        <v>14</v>
      </c>
      <c r="B13" s="61" t="s">
        <v>15</v>
      </c>
      <c r="C13" s="62"/>
    </row>
    <row r="14" spans="1:3" ht="18" customHeight="1" x14ac:dyDescent="0.25">
      <c r="A14" s="60" t="s">
        <v>16</v>
      </c>
      <c r="B14" s="61" t="s">
        <v>79</v>
      </c>
      <c r="C14" s="62"/>
    </row>
    <row r="15" spans="1:3" ht="18" customHeight="1" x14ac:dyDescent="0.25">
      <c r="A15" s="60">
        <v>2</v>
      </c>
      <c r="B15" s="61" t="s">
        <v>18</v>
      </c>
      <c r="C15" s="62"/>
    </row>
    <row r="16" spans="1:3" ht="18" customHeight="1" x14ac:dyDescent="0.25">
      <c r="A16" s="60" t="s">
        <v>19</v>
      </c>
      <c r="B16" s="61" t="s">
        <v>80</v>
      </c>
      <c r="C16" s="62"/>
    </row>
    <row r="17" spans="1:3" ht="18" customHeight="1" x14ac:dyDescent="0.25">
      <c r="A17" s="60" t="s">
        <v>20</v>
      </c>
      <c r="B17" s="61" t="s">
        <v>42</v>
      </c>
      <c r="C17" s="62"/>
    </row>
    <row r="18" spans="1:3" ht="18" customHeight="1" x14ac:dyDescent="0.25">
      <c r="A18" s="60" t="s">
        <v>21</v>
      </c>
      <c r="B18" s="61" t="s">
        <v>22</v>
      </c>
      <c r="C18" s="62"/>
    </row>
    <row r="19" spans="1:3" ht="18" customHeight="1" x14ac:dyDescent="0.25">
      <c r="A19" s="60" t="s">
        <v>23</v>
      </c>
      <c r="B19" s="61" t="s">
        <v>7</v>
      </c>
      <c r="C19" s="62"/>
    </row>
    <row r="20" spans="1:3" ht="18" customHeight="1" x14ac:dyDescent="0.25">
      <c r="A20" s="60" t="s">
        <v>20</v>
      </c>
      <c r="B20" s="61" t="s">
        <v>52</v>
      </c>
      <c r="C20" s="62"/>
    </row>
    <row r="21" spans="1:3" ht="18" customHeight="1" x14ac:dyDescent="0.25">
      <c r="A21" s="60" t="s">
        <v>21</v>
      </c>
      <c r="B21" s="61" t="s">
        <v>53</v>
      </c>
      <c r="C21" s="62"/>
    </row>
    <row r="22" spans="1:3" ht="18" customHeight="1" x14ac:dyDescent="0.25">
      <c r="A22" s="60">
        <v>3</v>
      </c>
      <c r="B22" s="61" t="s">
        <v>54</v>
      </c>
      <c r="C22" s="62"/>
    </row>
    <row r="23" spans="1:3" ht="18" customHeight="1" x14ac:dyDescent="0.25">
      <c r="A23" s="60" t="s">
        <v>24</v>
      </c>
      <c r="B23" s="61" t="s">
        <v>15</v>
      </c>
      <c r="C23" s="62"/>
    </row>
    <row r="24" spans="1:3" ht="18" customHeight="1" x14ac:dyDescent="0.25">
      <c r="A24" s="60" t="s">
        <v>25</v>
      </c>
      <c r="B24" s="61" t="s">
        <v>17</v>
      </c>
      <c r="C24" s="62"/>
    </row>
    <row r="25" spans="1:3" ht="18" customHeight="1" x14ac:dyDescent="0.25">
      <c r="A25" s="60" t="s">
        <v>2</v>
      </c>
      <c r="B25" s="61" t="s">
        <v>26</v>
      </c>
      <c r="C25" s="63">
        <f>C33</f>
        <v>23468400</v>
      </c>
    </row>
    <row r="26" spans="1:3" ht="18" customHeight="1" x14ac:dyDescent="0.25">
      <c r="A26" s="60">
        <v>1</v>
      </c>
      <c r="B26" s="61" t="s">
        <v>7</v>
      </c>
      <c r="C26" s="62"/>
    </row>
    <row r="27" spans="1:3" ht="18" customHeight="1" x14ac:dyDescent="0.25">
      <c r="A27" s="60" t="s">
        <v>14</v>
      </c>
      <c r="B27" s="61" t="s">
        <v>52</v>
      </c>
      <c r="C27" s="62"/>
    </row>
    <row r="28" spans="1:3" ht="18" customHeight="1" x14ac:dyDescent="0.25">
      <c r="A28" s="60" t="s">
        <v>16</v>
      </c>
      <c r="B28" s="61" t="s">
        <v>53</v>
      </c>
      <c r="C28" s="62"/>
    </row>
    <row r="29" spans="1:3" ht="18" customHeight="1" x14ac:dyDescent="0.25">
      <c r="A29" s="60">
        <v>2</v>
      </c>
      <c r="B29" s="61" t="s">
        <v>39</v>
      </c>
      <c r="C29" s="62"/>
    </row>
    <row r="30" spans="1:3" ht="18" customHeight="1" x14ac:dyDescent="0.25">
      <c r="A30" s="60" t="s">
        <v>19</v>
      </c>
      <c r="B30" s="61" t="s">
        <v>27</v>
      </c>
      <c r="C30" s="62"/>
    </row>
    <row r="31" spans="1:3" ht="18" customHeight="1" x14ac:dyDescent="0.25">
      <c r="A31" s="60" t="s">
        <v>23</v>
      </c>
      <c r="B31" s="61" t="s">
        <v>55</v>
      </c>
      <c r="C31" s="62"/>
    </row>
    <row r="32" spans="1:3" ht="18" customHeight="1" x14ac:dyDescent="0.25">
      <c r="A32" s="60" t="s">
        <v>28</v>
      </c>
      <c r="B32" s="61" t="s">
        <v>22</v>
      </c>
      <c r="C32" s="62"/>
    </row>
    <row r="33" spans="1:3" ht="18" customHeight="1" x14ac:dyDescent="0.25">
      <c r="A33" s="60">
        <v>3</v>
      </c>
      <c r="B33" s="61" t="s">
        <v>40</v>
      </c>
      <c r="C33" s="64">
        <f>C35</f>
        <v>23468400</v>
      </c>
    </row>
    <row r="34" spans="1:3" ht="18" customHeight="1" x14ac:dyDescent="0.25">
      <c r="A34" s="60" t="s">
        <v>24</v>
      </c>
      <c r="B34" s="61" t="s">
        <v>51</v>
      </c>
      <c r="C34" s="65"/>
    </row>
    <row r="35" spans="1:3" ht="18" customHeight="1" x14ac:dyDescent="0.25">
      <c r="A35" s="60" t="s">
        <v>25</v>
      </c>
      <c r="B35" s="61" t="s">
        <v>22</v>
      </c>
      <c r="C35" s="65">
        <v>23468400</v>
      </c>
    </row>
    <row r="36" spans="1:3" ht="18" customHeight="1" x14ac:dyDescent="0.25">
      <c r="A36" s="60">
        <v>4</v>
      </c>
      <c r="B36" s="61" t="s">
        <v>56</v>
      </c>
      <c r="C36" s="62"/>
    </row>
    <row r="37" spans="1:3" ht="9.6" customHeight="1" x14ac:dyDescent="0.25">
      <c r="A37" s="21"/>
      <c r="B37" s="22"/>
      <c r="C37" s="23"/>
    </row>
    <row r="38" spans="1:3" ht="15.75" x14ac:dyDescent="0.25">
      <c r="A38" s="16"/>
      <c r="C38" s="32" t="s">
        <v>57</v>
      </c>
    </row>
    <row r="39" spans="1:3" ht="15.75" x14ac:dyDescent="0.25">
      <c r="A39" s="16"/>
      <c r="C39" s="32"/>
    </row>
    <row r="40" spans="1:3" ht="15.75" x14ac:dyDescent="0.25">
      <c r="A40" s="16"/>
      <c r="C40" s="18"/>
    </row>
    <row r="41" spans="1:3" ht="15.75" x14ac:dyDescent="0.25">
      <c r="A41" s="16"/>
      <c r="C41" s="18"/>
    </row>
    <row r="42" spans="1:3" ht="15.75" x14ac:dyDescent="0.25">
      <c r="A42" s="16"/>
      <c r="C42" s="18"/>
    </row>
    <row r="43" spans="1:3" x14ac:dyDescent="0.25">
      <c r="C43" s="18"/>
    </row>
    <row r="44" spans="1:3" ht="18.75" x14ac:dyDescent="0.3">
      <c r="C44" s="19" t="s">
        <v>93</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9" sqref="A9:C35"/>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60</v>
      </c>
    </row>
    <row r="2" spans="1:3" ht="15.75" x14ac:dyDescent="0.25">
      <c r="A2" s="125" t="s">
        <v>94</v>
      </c>
      <c r="B2" s="125"/>
    </row>
    <row r="3" spans="1:3" ht="15.75" x14ac:dyDescent="0.25">
      <c r="A3" s="125" t="s">
        <v>92</v>
      </c>
      <c r="B3" s="125"/>
    </row>
    <row r="4" spans="1:3" ht="15.75" x14ac:dyDescent="0.25">
      <c r="A4" s="24"/>
      <c r="B4" s="24"/>
    </row>
    <row r="5" spans="1:3" ht="15.75" x14ac:dyDescent="0.25">
      <c r="A5" s="129" t="s">
        <v>74</v>
      </c>
      <c r="B5" s="129"/>
      <c r="C5" s="129"/>
    </row>
    <row r="6" spans="1:3" ht="21" customHeight="1" x14ac:dyDescent="0.25">
      <c r="A6" s="128" t="s">
        <v>101</v>
      </c>
      <c r="B6" s="128"/>
      <c r="C6" s="128"/>
    </row>
    <row r="7" spans="1:3" s="1" customFormat="1" ht="18" x14ac:dyDescent="0.25">
      <c r="A7" s="126"/>
      <c r="B7" s="126"/>
      <c r="C7" s="126"/>
    </row>
    <row r="8" spans="1:3" ht="15.75" x14ac:dyDescent="0.25">
      <c r="A8" s="14"/>
      <c r="C8" s="15" t="s">
        <v>48</v>
      </c>
    </row>
    <row r="9" spans="1:3" ht="21.75" customHeight="1" x14ac:dyDescent="0.25">
      <c r="A9" s="59" t="s">
        <v>49</v>
      </c>
      <c r="B9" s="59" t="s">
        <v>5</v>
      </c>
      <c r="C9" s="59" t="s">
        <v>8</v>
      </c>
    </row>
    <row r="10" spans="1:3" s="42" customFormat="1" ht="16.5" customHeight="1" x14ac:dyDescent="0.25">
      <c r="A10" s="57" t="s">
        <v>1</v>
      </c>
      <c r="B10" s="58" t="s">
        <v>12</v>
      </c>
      <c r="C10" s="59"/>
    </row>
    <row r="11" spans="1:3" ht="16.5" customHeight="1" x14ac:dyDescent="0.25">
      <c r="A11" s="60">
        <v>1</v>
      </c>
      <c r="B11" s="61" t="s">
        <v>50</v>
      </c>
      <c r="C11" s="62"/>
    </row>
    <row r="12" spans="1:3" ht="16.5" customHeight="1" x14ac:dyDescent="0.25">
      <c r="A12" s="60" t="s">
        <v>14</v>
      </c>
      <c r="B12" s="61" t="s">
        <v>15</v>
      </c>
      <c r="C12" s="62"/>
    </row>
    <row r="13" spans="1:3" ht="16.5" customHeight="1" x14ac:dyDescent="0.25">
      <c r="A13" s="60" t="s">
        <v>16</v>
      </c>
      <c r="B13" s="61" t="s">
        <v>79</v>
      </c>
      <c r="C13" s="62"/>
    </row>
    <row r="14" spans="1:3" ht="16.5" customHeight="1" x14ac:dyDescent="0.25">
      <c r="A14" s="60">
        <v>2</v>
      </c>
      <c r="B14" s="61" t="s">
        <v>18</v>
      </c>
      <c r="C14" s="62"/>
    </row>
    <row r="15" spans="1:3" ht="16.5" customHeight="1" x14ac:dyDescent="0.25">
      <c r="A15" s="60" t="s">
        <v>19</v>
      </c>
      <c r="B15" s="61" t="s">
        <v>80</v>
      </c>
      <c r="C15" s="62"/>
    </row>
    <row r="16" spans="1:3" ht="16.5" customHeight="1" x14ac:dyDescent="0.25">
      <c r="A16" s="60" t="s">
        <v>20</v>
      </c>
      <c r="B16" s="61" t="s">
        <v>42</v>
      </c>
      <c r="C16" s="62"/>
    </row>
    <row r="17" spans="1:3" ht="16.5" customHeight="1" x14ac:dyDescent="0.25">
      <c r="A17" s="60" t="s">
        <v>21</v>
      </c>
      <c r="B17" s="61" t="s">
        <v>22</v>
      </c>
      <c r="C17" s="62"/>
    </row>
    <row r="18" spans="1:3" ht="16.5" customHeight="1" x14ac:dyDescent="0.25">
      <c r="A18" s="60" t="s">
        <v>23</v>
      </c>
      <c r="B18" s="61" t="s">
        <v>7</v>
      </c>
      <c r="C18" s="62"/>
    </row>
    <row r="19" spans="1:3" ht="16.5" customHeight="1" x14ac:dyDescent="0.25">
      <c r="A19" s="60" t="s">
        <v>20</v>
      </c>
      <c r="B19" s="61" t="s">
        <v>52</v>
      </c>
      <c r="C19" s="62"/>
    </row>
    <row r="20" spans="1:3" ht="16.5" customHeight="1" x14ac:dyDescent="0.25">
      <c r="A20" s="60" t="s">
        <v>21</v>
      </c>
      <c r="B20" s="61" t="s">
        <v>53</v>
      </c>
      <c r="C20" s="62"/>
    </row>
    <row r="21" spans="1:3" ht="16.5" customHeight="1" x14ac:dyDescent="0.25">
      <c r="A21" s="60">
        <v>3</v>
      </c>
      <c r="B21" s="61" t="s">
        <v>54</v>
      </c>
      <c r="C21" s="62"/>
    </row>
    <row r="22" spans="1:3" ht="16.5" customHeight="1" x14ac:dyDescent="0.25">
      <c r="A22" s="60" t="s">
        <v>24</v>
      </c>
      <c r="B22" s="61" t="s">
        <v>15</v>
      </c>
      <c r="C22" s="62"/>
    </row>
    <row r="23" spans="1:3" ht="16.5" customHeight="1" x14ac:dyDescent="0.25">
      <c r="A23" s="60" t="s">
        <v>25</v>
      </c>
      <c r="B23" s="61" t="s">
        <v>17</v>
      </c>
      <c r="C23" s="62"/>
    </row>
    <row r="24" spans="1:3" ht="16.5" customHeight="1" x14ac:dyDescent="0.25">
      <c r="A24" s="60" t="s">
        <v>2</v>
      </c>
      <c r="B24" s="61" t="s">
        <v>26</v>
      </c>
      <c r="C24" s="63">
        <f>C32</f>
        <v>250000000</v>
      </c>
    </row>
    <row r="25" spans="1:3" ht="16.5" customHeight="1" x14ac:dyDescent="0.25">
      <c r="A25" s="60">
        <v>1</v>
      </c>
      <c r="B25" s="61" t="s">
        <v>7</v>
      </c>
      <c r="C25" s="62"/>
    </row>
    <row r="26" spans="1:3" ht="16.5" customHeight="1" x14ac:dyDescent="0.25">
      <c r="A26" s="60" t="s">
        <v>14</v>
      </c>
      <c r="B26" s="61" t="s">
        <v>52</v>
      </c>
      <c r="C26" s="62"/>
    </row>
    <row r="27" spans="1:3" ht="16.5" customHeight="1" x14ac:dyDescent="0.25">
      <c r="A27" s="60" t="s">
        <v>16</v>
      </c>
      <c r="B27" s="61" t="s">
        <v>53</v>
      </c>
      <c r="C27" s="62"/>
    </row>
    <row r="28" spans="1:3" ht="16.5" customHeight="1" x14ac:dyDescent="0.25">
      <c r="A28" s="60">
        <v>2</v>
      </c>
      <c r="B28" s="61" t="s">
        <v>39</v>
      </c>
      <c r="C28" s="62"/>
    </row>
    <row r="29" spans="1:3" ht="16.5" customHeight="1" x14ac:dyDescent="0.25">
      <c r="A29" s="60" t="s">
        <v>19</v>
      </c>
      <c r="B29" s="61" t="s">
        <v>27</v>
      </c>
      <c r="C29" s="62"/>
    </row>
    <row r="30" spans="1:3" ht="16.5" customHeight="1" x14ac:dyDescent="0.25">
      <c r="A30" s="60" t="s">
        <v>23</v>
      </c>
      <c r="B30" s="61" t="s">
        <v>55</v>
      </c>
      <c r="C30" s="62"/>
    </row>
    <row r="31" spans="1:3" ht="16.5" customHeight="1" x14ac:dyDescent="0.25">
      <c r="A31" s="60" t="s">
        <v>28</v>
      </c>
      <c r="B31" s="61" t="s">
        <v>22</v>
      </c>
      <c r="C31" s="62"/>
    </row>
    <row r="32" spans="1:3" ht="16.5" customHeight="1" x14ac:dyDescent="0.25">
      <c r="A32" s="60">
        <v>3</v>
      </c>
      <c r="B32" s="61" t="s">
        <v>40</v>
      </c>
      <c r="C32" s="64">
        <f>C33+C34</f>
        <v>250000000</v>
      </c>
    </row>
    <row r="33" spans="1:3" ht="16.5" customHeight="1" x14ac:dyDescent="0.25">
      <c r="A33" s="60" t="s">
        <v>24</v>
      </c>
      <c r="B33" s="61" t="s">
        <v>51</v>
      </c>
      <c r="C33" s="65"/>
    </row>
    <row r="34" spans="1:3" ht="16.5" customHeight="1" x14ac:dyDescent="0.25">
      <c r="A34" s="60" t="s">
        <v>25</v>
      </c>
      <c r="B34" s="61" t="s">
        <v>22</v>
      </c>
      <c r="C34" s="65">
        <v>250000000</v>
      </c>
    </row>
    <row r="35" spans="1:3" ht="16.5" customHeight="1" x14ac:dyDescent="0.25">
      <c r="A35" s="60">
        <v>4</v>
      </c>
      <c r="B35" s="61" t="s">
        <v>56</v>
      </c>
      <c r="C35" s="62"/>
    </row>
    <row r="36" spans="1:3" ht="16.5" customHeight="1" thickBot="1" x14ac:dyDescent="0.3">
      <c r="A36" s="113"/>
      <c r="B36" s="114"/>
      <c r="C36" s="115"/>
    </row>
    <row r="37" spans="1:3" ht="9.6" customHeight="1" x14ac:dyDescent="0.25">
      <c r="A37" s="21"/>
      <c r="B37" s="22"/>
      <c r="C37" s="23"/>
    </row>
    <row r="38" spans="1:3" ht="15.75" x14ac:dyDescent="0.25">
      <c r="A38" s="16"/>
      <c r="C38" s="32" t="s">
        <v>57</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x14ac:dyDescent="0.25">
      <c r="C43" s="18"/>
    </row>
    <row r="44" spans="1:3" ht="18.75" x14ac:dyDescent="0.3">
      <c r="C44" s="19" t="s">
        <v>93</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4" workbookViewId="0">
      <selection activeCell="A9" sqref="A9:C36"/>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60</v>
      </c>
    </row>
    <row r="2" spans="1:3" ht="15.75" x14ac:dyDescent="0.25">
      <c r="A2" s="125" t="s">
        <v>94</v>
      </c>
      <c r="B2" s="125"/>
    </row>
    <row r="3" spans="1:3" ht="15.75" x14ac:dyDescent="0.25">
      <c r="A3" s="125" t="s">
        <v>92</v>
      </c>
      <c r="B3" s="125"/>
    </row>
    <row r="4" spans="1:3" ht="15.75" x14ac:dyDescent="0.25">
      <c r="A4" s="24"/>
      <c r="B4" s="24"/>
    </row>
    <row r="5" spans="1:3" ht="15.75" x14ac:dyDescent="0.25">
      <c r="A5" s="129" t="s">
        <v>75</v>
      </c>
      <c r="B5" s="129"/>
      <c r="C5" s="129"/>
    </row>
    <row r="6" spans="1:3" ht="21" customHeight="1" x14ac:dyDescent="0.25">
      <c r="A6" s="128" t="s">
        <v>102</v>
      </c>
      <c r="B6" s="128"/>
      <c r="C6" s="128"/>
    </row>
    <row r="7" spans="1:3" s="1" customFormat="1" ht="18" x14ac:dyDescent="0.25">
      <c r="A7" s="126"/>
      <c r="B7" s="126"/>
      <c r="C7" s="126"/>
    </row>
    <row r="8" spans="1:3" ht="15.75" x14ac:dyDescent="0.25">
      <c r="A8" s="14"/>
      <c r="C8" s="15" t="s">
        <v>48</v>
      </c>
    </row>
    <row r="9" spans="1:3" ht="21.75" customHeight="1" x14ac:dyDescent="0.25">
      <c r="A9" s="59" t="s">
        <v>49</v>
      </c>
      <c r="B9" s="59" t="s">
        <v>5</v>
      </c>
      <c r="C9" s="59" t="s">
        <v>8</v>
      </c>
    </row>
    <row r="10" spans="1:3" s="42" customFormat="1" ht="20.100000000000001" customHeight="1" x14ac:dyDescent="0.25">
      <c r="A10" s="57" t="s">
        <v>1</v>
      </c>
      <c r="B10" s="58" t="s">
        <v>12</v>
      </c>
      <c r="C10" s="59"/>
    </row>
    <row r="11" spans="1:3" ht="20.100000000000001" customHeight="1" x14ac:dyDescent="0.25">
      <c r="A11" s="60">
        <v>1</v>
      </c>
      <c r="B11" s="61" t="s">
        <v>50</v>
      </c>
      <c r="C11" s="62"/>
    </row>
    <row r="12" spans="1:3" ht="20.100000000000001" customHeight="1" x14ac:dyDescent="0.25">
      <c r="A12" s="60" t="s">
        <v>14</v>
      </c>
      <c r="B12" s="61" t="s">
        <v>15</v>
      </c>
      <c r="C12" s="62"/>
    </row>
    <row r="13" spans="1:3" ht="20.100000000000001" customHeight="1" x14ac:dyDescent="0.25">
      <c r="A13" s="60" t="s">
        <v>16</v>
      </c>
      <c r="B13" s="61" t="s">
        <v>79</v>
      </c>
      <c r="C13" s="62"/>
    </row>
    <row r="14" spans="1:3" ht="20.100000000000001" customHeight="1" x14ac:dyDescent="0.25">
      <c r="A14" s="60">
        <v>2</v>
      </c>
      <c r="B14" s="61" t="s">
        <v>18</v>
      </c>
      <c r="C14" s="62"/>
    </row>
    <row r="15" spans="1:3" ht="20.100000000000001" customHeight="1" x14ac:dyDescent="0.25">
      <c r="A15" s="60" t="s">
        <v>19</v>
      </c>
      <c r="B15" s="61" t="s">
        <v>80</v>
      </c>
      <c r="C15" s="62"/>
    </row>
    <row r="16" spans="1:3" ht="20.100000000000001" customHeight="1" x14ac:dyDescent="0.25">
      <c r="A16" s="60" t="s">
        <v>20</v>
      </c>
      <c r="B16" s="61" t="s">
        <v>42</v>
      </c>
      <c r="C16" s="62"/>
    </row>
    <row r="17" spans="1:3" ht="20.100000000000001" customHeight="1" x14ac:dyDescent="0.25">
      <c r="A17" s="60" t="s">
        <v>21</v>
      </c>
      <c r="B17" s="61" t="s">
        <v>22</v>
      </c>
      <c r="C17" s="62"/>
    </row>
    <row r="18" spans="1:3" ht="20.100000000000001" customHeight="1" x14ac:dyDescent="0.25">
      <c r="A18" s="60" t="s">
        <v>23</v>
      </c>
      <c r="B18" s="61" t="s">
        <v>7</v>
      </c>
      <c r="C18" s="62"/>
    </row>
    <row r="19" spans="1:3" ht="20.100000000000001" customHeight="1" x14ac:dyDescent="0.25">
      <c r="A19" s="60" t="s">
        <v>20</v>
      </c>
      <c r="B19" s="61" t="s">
        <v>52</v>
      </c>
      <c r="C19" s="62"/>
    </row>
    <row r="20" spans="1:3" ht="20.100000000000001" customHeight="1" x14ac:dyDescent="0.25">
      <c r="A20" s="60" t="s">
        <v>21</v>
      </c>
      <c r="B20" s="61" t="s">
        <v>53</v>
      </c>
      <c r="C20" s="62"/>
    </row>
    <row r="21" spans="1:3" ht="20.100000000000001" customHeight="1" x14ac:dyDescent="0.25">
      <c r="A21" s="60">
        <v>3</v>
      </c>
      <c r="B21" s="61" t="s">
        <v>54</v>
      </c>
      <c r="C21" s="62"/>
    </row>
    <row r="22" spans="1:3" ht="20.100000000000001" customHeight="1" x14ac:dyDescent="0.25">
      <c r="A22" s="60" t="s">
        <v>24</v>
      </c>
      <c r="B22" s="61" t="s">
        <v>15</v>
      </c>
      <c r="C22" s="62"/>
    </row>
    <row r="23" spans="1:3" ht="20.100000000000001" customHeight="1" x14ac:dyDescent="0.25">
      <c r="A23" s="60" t="s">
        <v>25</v>
      </c>
      <c r="B23" s="61" t="s">
        <v>17</v>
      </c>
      <c r="C23" s="62"/>
    </row>
    <row r="24" spans="1:3" ht="20.100000000000001" customHeight="1" x14ac:dyDescent="0.25">
      <c r="A24" s="60" t="s">
        <v>2</v>
      </c>
      <c r="B24" s="61" t="s">
        <v>26</v>
      </c>
      <c r="C24" s="63">
        <f>C32</f>
        <v>85170000</v>
      </c>
    </row>
    <row r="25" spans="1:3" ht="20.100000000000001" customHeight="1" x14ac:dyDescent="0.25">
      <c r="A25" s="60">
        <v>1</v>
      </c>
      <c r="B25" s="61" t="s">
        <v>7</v>
      </c>
      <c r="C25" s="62"/>
    </row>
    <row r="26" spans="1:3" ht="20.100000000000001" customHeight="1" x14ac:dyDescent="0.25">
      <c r="A26" s="60" t="s">
        <v>14</v>
      </c>
      <c r="B26" s="61" t="s">
        <v>52</v>
      </c>
      <c r="C26" s="62"/>
    </row>
    <row r="27" spans="1:3" ht="20.100000000000001" customHeight="1" x14ac:dyDescent="0.25">
      <c r="A27" s="60" t="s">
        <v>16</v>
      </c>
      <c r="B27" s="61" t="s">
        <v>53</v>
      </c>
      <c r="C27" s="62"/>
    </row>
    <row r="28" spans="1:3" ht="20.100000000000001" customHeight="1" x14ac:dyDescent="0.25">
      <c r="A28" s="60">
        <v>2</v>
      </c>
      <c r="B28" s="61" t="s">
        <v>39</v>
      </c>
      <c r="C28" s="62"/>
    </row>
    <row r="29" spans="1:3" ht="20.100000000000001" customHeight="1" x14ac:dyDescent="0.25">
      <c r="A29" s="60" t="s">
        <v>19</v>
      </c>
      <c r="B29" s="61" t="s">
        <v>27</v>
      </c>
      <c r="C29" s="62"/>
    </row>
    <row r="30" spans="1:3" ht="20.100000000000001" customHeight="1" x14ac:dyDescent="0.25">
      <c r="A30" s="60" t="s">
        <v>23</v>
      </c>
      <c r="B30" s="61" t="s">
        <v>55</v>
      </c>
      <c r="C30" s="62"/>
    </row>
    <row r="31" spans="1:3" ht="20.100000000000001" customHeight="1" x14ac:dyDescent="0.25">
      <c r="A31" s="60" t="s">
        <v>28</v>
      </c>
      <c r="B31" s="61" t="s">
        <v>22</v>
      </c>
      <c r="C31" s="62"/>
    </row>
    <row r="32" spans="1:3" ht="20.100000000000001" customHeight="1" x14ac:dyDescent="0.25">
      <c r="A32" s="60">
        <v>3</v>
      </c>
      <c r="B32" s="61" t="s">
        <v>40</v>
      </c>
      <c r="C32" s="64">
        <f>C33+C34</f>
        <v>85170000</v>
      </c>
    </row>
    <row r="33" spans="1:3" ht="20.100000000000001" customHeight="1" x14ac:dyDescent="0.25">
      <c r="A33" s="60" t="s">
        <v>24</v>
      </c>
      <c r="B33" s="61" t="s">
        <v>51</v>
      </c>
      <c r="C33" s="65">
        <v>85170000</v>
      </c>
    </row>
    <row r="34" spans="1:3" ht="20.100000000000001" customHeight="1" x14ac:dyDescent="0.25">
      <c r="A34" s="60" t="s">
        <v>25</v>
      </c>
      <c r="B34" s="61" t="s">
        <v>22</v>
      </c>
      <c r="C34" s="65"/>
    </row>
    <row r="35" spans="1:3" ht="20.100000000000001" customHeight="1" x14ac:dyDescent="0.25">
      <c r="A35" s="60">
        <v>4</v>
      </c>
      <c r="B35" s="61" t="s">
        <v>56</v>
      </c>
      <c r="C35" s="62"/>
    </row>
    <row r="36" spans="1:3" ht="20.100000000000001" customHeight="1" x14ac:dyDescent="0.25">
      <c r="A36" s="116"/>
      <c r="B36" s="117"/>
      <c r="C36" s="118"/>
    </row>
    <row r="37" spans="1:3" ht="9.6" customHeight="1" x14ac:dyDescent="0.25">
      <c r="A37" s="21"/>
      <c r="B37" s="22"/>
      <c r="C37" s="23"/>
    </row>
    <row r="38" spans="1:3" ht="15.75" x14ac:dyDescent="0.25">
      <c r="A38" s="16"/>
      <c r="C38" s="32" t="s">
        <v>57</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x14ac:dyDescent="0.25">
      <c r="C43" s="18"/>
    </row>
    <row r="44" spans="1:3" ht="18.75" x14ac:dyDescent="0.3">
      <c r="C44" s="19" t="s">
        <v>93</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9" sqref="A9:C36"/>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60</v>
      </c>
    </row>
    <row r="2" spans="1:3" ht="15.75" x14ac:dyDescent="0.25">
      <c r="A2" s="125" t="s">
        <v>94</v>
      </c>
      <c r="B2" s="125"/>
    </row>
    <row r="3" spans="1:3" ht="15.75" x14ac:dyDescent="0.25">
      <c r="A3" s="125" t="s">
        <v>92</v>
      </c>
      <c r="B3" s="125"/>
    </row>
    <row r="4" spans="1:3" ht="15.75" x14ac:dyDescent="0.25">
      <c r="A4" s="24"/>
      <c r="B4" s="24"/>
    </row>
    <row r="5" spans="1:3" ht="15.75" x14ac:dyDescent="0.25">
      <c r="A5" s="129" t="s">
        <v>76</v>
      </c>
      <c r="B5" s="129"/>
      <c r="C5" s="129"/>
    </row>
    <row r="6" spans="1:3" ht="21" customHeight="1" x14ac:dyDescent="0.25">
      <c r="A6" s="128" t="s">
        <v>103</v>
      </c>
      <c r="B6" s="128"/>
      <c r="C6" s="128"/>
    </row>
    <row r="7" spans="1:3" s="1" customFormat="1" ht="18" x14ac:dyDescent="0.25">
      <c r="A7" s="126"/>
      <c r="B7" s="126"/>
      <c r="C7" s="126"/>
    </row>
    <row r="8" spans="1:3" ht="15.75" x14ac:dyDescent="0.25">
      <c r="A8" s="14"/>
      <c r="C8" s="15" t="s">
        <v>48</v>
      </c>
    </row>
    <row r="9" spans="1:3" ht="21.75" customHeight="1" x14ac:dyDescent="0.25">
      <c r="A9" s="59" t="s">
        <v>49</v>
      </c>
      <c r="B9" s="59" t="s">
        <v>5</v>
      </c>
      <c r="C9" s="59" t="s">
        <v>8</v>
      </c>
    </row>
    <row r="10" spans="1:3" ht="20.100000000000001" customHeight="1" x14ac:dyDescent="0.25">
      <c r="A10" s="57" t="s">
        <v>1</v>
      </c>
      <c r="B10" s="58" t="s">
        <v>12</v>
      </c>
      <c r="C10" s="62"/>
    </row>
    <row r="11" spans="1:3" ht="20.100000000000001" customHeight="1" x14ac:dyDescent="0.25">
      <c r="A11" s="60">
        <v>1</v>
      </c>
      <c r="B11" s="61" t="s">
        <v>50</v>
      </c>
      <c r="C11" s="62"/>
    </row>
    <row r="12" spans="1:3" ht="20.100000000000001" customHeight="1" x14ac:dyDescent="0.25">
      <c r="A12" s="60" t="s">
        <v>14</v>
      </c>
      <c r="B12" s="61" t="s">
        <v>15</v>
      </c>
      <c r="C12" s="62"/>
    </row>
    <row r="13" spans="1:3" ht="20.100000000000001" customHeight="1" x14ac:dyDescent="0.25">
      <c r="A13" s="60" t="s">
        <v>16</v>
      </c>
      <c r="B13" s="61" t="s">
        <v>79</v>
      </c>
      <c r="C13" s="62"/>
    </row>
    <row r="14" spans="1:3" ht="20.100000000000001" customHeight="1" x14ac:dyDescent="0.25">
      <c r="A14" s="60">
        <v>2</v>
      </c>
      <c r="B14" s="61" t="s">
        <v>18</v>
      </c>
      <c r="C14" s="62"/>
    </row>
    <row r="15" spans="1:3" ht="20.100000000000001" customHeight="1" x14ac:dyDescent="0.25">
      <c r="A15" s="60" t="s">
        <v>19</v>
      </c>
      <c r="B15" s="61" t="s">
        <v>80</v>
      </c>
      <c r="C15" s="62"/>
    </row>
    <row r="16" spans="1:3" ht="20.100000000000001" customHeight="1" x14ac:dyDescent="0.25">
      <c r="A16" s="60" t="s">
        <v>20</v>
      </c>
      <c r="B16" s="61" t="s">
        <v>42</v>
      </c>
      <c r="C16" s="62"/>
    </row>
    <row r="17" spans="1:3" ht="20.100000000000001" customHeight="1" x14ac:dyDescent="0.25">
      <c r="A17" s="60" t="s">
        <v>21</v>
      </c>
      <c r="B17" s="61" t="s">
        <v>22</v>
      </c>
      <c r="C17" s="62"/>
    </row>
    <row r="18" spans="1:3" ht="20.100000000000001" customHeight="1" x14ac:dyDescent="0.25">
      <c r="A18" s="60" t="s">
        <v>23</v>
      </c>
      <c r="B18" s="61" t="s">
        <v>7</v>
      </c>
      <c r="C18" s="62"/>
    </row>
    <row r="19" spans="1:3" ht="20.100000000000001" customHeight="1" x14ac:dyDescent="0.25">
      <c r="A19" s="60" t="s">
        <v>20</v>
      </c>
      <c r="B19" s="61" t="s">
        <v>52</v>
      </c>
      <c r="C19" s="62"/>
    </row>
    <row r="20" spans="1:3" ht="20.100000000000001" customHeight="1" x14ac:dyDescent="0.25">
      <c r="A20" s="60" t="s">
        <v>21</v>
      </c>
      <c r="B20" s="61" t="s">
        <v>53</v>
      </c>
      <c r="C20" s="62"/>
    </row>
    <row r="21" spans="1:3" ht="20.100000000000001" customHeight="1" x14ac:dyDescent="0.25">
      <c r="A21" s="60">
        <v>3</v>
      </c>
      <c r="B21" s="61" t="s">
        <v>54</v>
      </c>
      <c r="C21" s="62"/>
    </row>
    <row r="22" spans="1:3" ht="20.100000000000001" customHeight="1" x14ac:dyDescent="0.25">
      <c r="A22" s="60" t="s">
        <v>24</v>
      </c>
      <c r="B22" s="61" t="s">
        <v>15</v>
      </c>
      <c r="C22" s="62"/>
    </row>
    <row r="23" spans="1:3" ht="20.100000000000001" customHeight="1" x14ac:dyDescent="0.25">
      <c r="A23" s="60" t="s">
        <v>25</v>
      </c>
      <c r="B23" s="61" t="s">
        <v>17</v>
      </c>
      <c r="C23" s="62"/>
    </row>
    <row r="24" spans="1:3" ht="20.100000000000001" customHeight="1" x14ac:dyDescent="0.25">
      <c r="A24" s="119" t="s">
        <v>2</v>
      </c>
      <c r="B24" s="58" t="s">
        <v>26</v>
      </c>
      <c r="C24" s="63">
        <f>C32</f>
        <v>37008800</v>
      </c>
    </row>
    <row r="25" spans="1:3" ht="20.100000000000001" customHeight="1" x14ac:dyDescent="0.25">
      <c r="A25" s="60">
        <v>1</v>
      </c>
      <c r="B25" s="61" t="s">
        <v>7</v>
      </c>
      <c r="C25" s="62"/>
    </row>
    <row r="26" spans="1:3" ht="20.100000000000001" customHeight="1" x14ac:dyDescent="0.25">
      <c r="A26" s="60" t="s">
        <v>14</v>
      </c>
      <c r="B26" s="61" t="s">
        <v>52</v>
      </c>
      <c r="C26" s="62"/>
    </row>
    <row r="27" spans="1:3" ht="20.100000000000001" customHeight="1" x14ac:dyDescent="0.25">
      <c r="A27" s="60" t="s">
        <v>16</v>
      </c>
      <c r="B27" s="61" t="s">
        <v>53</v>
      </c>
      <c r="C27" s="62"/>
    </row>
    <row r="28" spans="1:3" ht="20.100000000000001" customHeight="1" x14ac:dyDescent="0.25">
      <c r="A28" s="60">
        <v>2</v>
      </c>
      <c r="B28" s="61" t="s">
        <v>39</v>
      </c>
      <c r="C28" s="62"/>
    </row>
    <row r="29" spans="1:3" ht="20.100000000000001" customHeight="1" x14ac:dyDescent="0.25">
      <c r="A29" s="60" t="s">
        <v>19</v>
      </c>
      <c r="B29" s="61" t="s">
        <v>27</v>
      </c>
      <c r="C29" s="62"/>
    </row>
    <row r="30" spans="1:3" ht="20.100000000000001" customHeight="1" x14ac:dyDescent="0.25">
      <c r="A30" s="60" t="s">
        <v>23</v>
      </c>
      <c r="B30" s="61" t="s">
        <v>55</v>
      </c>
      <c r="C30" s="62"/>
    </row>
    <row r="31" spans="1:3" ht="20.100000000000001" customHeight="1" x14ac:dyDescent="0.25">
      <c r="A31" s="60" t="s">
        <v>28</v>
      </c>
      <c r="B31" s="61" t="s">
        <v>22</v>
      </c>
      <c r="C31" s="62"/>
    </row>
    <row r="32" spans="1:3" ht="20.100000000000001" customHeight="1" x14ac:dyDescent="0.25">
      <c r="A32" s="60">
        <v>3</v>
      </c>
      <c r="B32" s="61" t="s">
        <v>40</v>
      </c>
      <c r="C32" s="64">
        <f>C33+C34</f>
        <v>37008800</v>
      </c>
    </row>
    <row r="33" spans="1:3" ht="20.100000000000001" customHeight="1" x14ac:dyDescent="0.25">
      <c r="A33" s="60" t="s">
        <v>24</v>
      </c>
      <c r="B33" s="61" t="s">
        <v>51</v>
      </c>
      <c r="C33" s="65"/>
    </row>
    <row r="34" spans="1:3" ht="20.100000000000001" customHeight="1" x14ac:dyDescent="0.25">
      <c r="A34" s="60" t="s">
        <v>25</v>
      </c>
      <c r="B34" s="61" t="s">
        <v>22</v>
      </c>
      <c r="C34" s="65">
        <v>37008800</v>
      </c>
    </row>
    <row r="35" spans="1:3" ht="20.100000000000001" customHeight="1" x14ac:dyDescent="0.25">
      <c r="A35" s="60">
        <v>4</v>
      </c>
      <c r="B35" s="61" t="s">
        <v>56</v>
      </c>
      <c r="C35" s="62"/>
    </row>
    <row r="36" spans="1:3" ht="20.100000000000001" customHeight="1" x14ac:dyDescent="0.25">
      <c r="A36" s="116"/>
      <c r="B36" s="117"/>
      <c r="C36" s="118"/>
    </row>
    <row r="37" spans="1:3" ht="9.6" customHeight="1" x14ac:dyDescent="0.25">
      <c r="A37" s="21"/>
      <c r="B37" s="22"/>
      <c r="C37" s="23"/>
    </row>
    <row r="38" spans="1:3" ht="15.75" x14ac:dyDescent="0.25">
      <c r="A38" s="16"/>
      <c r="C38" s="32" t="s">
        <v>57</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x14ac:dyDescent="0.25">
      <c r="C43" s="18"/>
    </row>
    <row r="44" spans="1:3" ht="18.75" x14ac:dyDescent="0.3">
      <c r="C44" s="19" t="s">
        <v>93</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topLeftCell="A3" zoomScaleSheetLayoutView="100" workbookViewId="0">
      <selection activeCell="G32" sqref="G32"/>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4" bestFit="1" customWidth="1"/>
    <col min="9" max="9" width="49.42578125" style="1" bestFit="1" customWidth="1"/>
    <col min="10" max="16384" width="9" style="1"/>
  </cols>
  <sheetData>
    <row r="1" spans="1:8" ht="18.75" x14ac:dyDescent="0.3">
      <c r="E1" s="132" t="s">
        <v>61</v>
      </c>
      <c r="F1" s="132"/>
    </row>
    <row r="2" spans="1:8" x14ac:dyDescent="0.25">
      <c r="A2" s="125" t="s">
        <v>94</v>
      </c>
      <c r="B2" s="125"/>
      <c r="C2" s="130" t="s">
        <v>36</v>
      </c>
      <c r="D2" s="130"/>
      <c r="E2" s="130"/>
      <c r="F2" s="130"/>
      <c r="G2" s="2"/>
      <c r="H2" s="43"/>
    </row>
    <row r="3" spans="1:8" ht="18.75" x14ac:dyDescent="0.3">
      <c r="A3" s="125" t="s">
        <v>92</v>
      </c>
      <c r="B3" s="125"/>
      <c r="C3" s="131" t="s">
        <v>37</v>
      </c>
      <c r="D3" s="131"/>
      <c r="E3" s="131"/>
      <c r="F3" s="131"/>
      <c r="G3" s="2"/>
      <c r="H3" s="43"/>
    </row>
    <row r="4" spans="1:8" ht="9.75" customHeight="1" x14ac:dyDescent="0.25">
      <c r="A4" s="27"/>
      <c r="B4" s="27"/>
      <c r="C4" s="133"/>
      <c r="D4" s="133"/>
      <c r="E4" s="133"/>
      <c r="F4" s="133"/>
      <c r="G4" s="2"/>
      <c r="H4" s="43"/>
    </row>
    <row r="5" spans="1:8" ht="18.75" x14ac:dyDescent="0.3">
      <c r="A5" s="27"/>
      <c r="B5" s="27"/>
      <c r="C5" s="134" t="s">
        <v>100</v>
      </c>
      <c r="D5" s="134"/>
      <c r="E5" s="134"/>
      <c r="F5" s="134"/>
      <c r="G5" s="2"/>
      <c r="H5" s="43"/>
    </row>
    <row r="6" spans="1:8" ht="30" customHeight="1" x14ac:dyDescent="0.25">
      <c r="A6" s="135" t="s">
        <v>69</v>
      </c>
      <c r="B6" s="135"/>
      <c r="C6" s="135"/>
      <c r="D6" s="135"/>
      <c r="E6" s="135"/>
      <c r="F6" s="135"/>
      <c r="G6" s="2"/>
      <c r="H6" s="43"/>
    </row>
    <row r="7" spans="1:8" x14ac:dyDescent="0.25">
      <c r="A7" s="126"/>
      <c r="B7" s="126"/>
      <c r="C7" s="126"/>
      <c r="D7" s="126"/>
      <c r="E7" s="126"/>
      <c r="F7" s="126"/>
    </row>
    <row r="8" spans="1:8" ht="37.5" customHeight="1" x14ac:dyDescent="0.25">
      <c r="A8" s="136" t="s">
        <v>38</v>
      </c>
      <c r="B8" s="137"/>
      <c r="C8" s="137"/>
      <c r="D8" s="137"/>
      <c r="E8" s="137"/>
      <c r="F8" s="137"/>
      <c r="G8" s="4"/>
      <c r="H8" s="43"/>
    </row>
    <row r="9" spans="1:8" ht="55.5" customHeight="1" x14ac:dyDescent="0.25">
      <c r="A9" s="141" t="s">
        <v>41</v>
      </c>
      <c r="B9" s="142"/>
      <c r="C9" s="142"/>
      <c r="D9" s="142"/>
      <c r="E9" s="142"/>
      <c r="F9" s="142"/>
      <c r="G9" s="4"/>
      <c r="H9" s="43"/>
    </row>
    <row r="10" spans="1:8" ht="55.5" customHeight="1" x14ac:dyDescent="0.25">
      <c r="A10" s="141" t="s">
        <v>90</v>
      </c>
      <c r="B10" s="141"/>
      <c r="C10" s="141"/>
      <c r="D10" s="141"/>
      <c r="E10" s="141"/>
      <c r="F10" s="141"/>
      <c r="G10" s="4"/>
      <c r="H10" s="43"/>
    </row>
    <row r="11" spans="1:8" ht="36.75" customHeight="1" x14ac:dyDescent="0.25">
      <c r="A11" s="136" t="s">
        <v>98</v>
      </c>
      <c r="B11" s="136"/>
      <c r="C11" s="136"/>
      <c r="D11" s="136"/>
      <c r="E11" s="136"/>
      <c r="F11" s="136"/>
      <c r="G11" s="4"/>
      <c r="H11" s="43"/>
    </row>
    <row r="12" spans="1:8" ht="21.75" customHeight="1" x14ac:dyDescent="0.25">
      <c r="A12" s="26"/>
      <c r="B12" s="26"/>
      <c r="C12" s="26"/>
      <c r="D12" s="26"/>
      <c r="E12" s="143" t="s">
        <v>59</v>
      </c>
      <c r="F12" s="143"/>
      <c r="G12" s="26"/>
      <c r="H12" s="43"/>
    </row>
    <row r="13" spans="1:8" s="8" customFormat="1" ht="83.45" customHeight="1" x14ac:dyDescent="0.25">
      <c r="A13" s="7" t="s">
        <v>6</v>
      </c>
      <c r="B13" s="5" t="s">
        <v>5</v>
      </c>
      <c r="C13" s="7" t="s">
        <v>78</v>
      </c>
      <c r="D13" s="7" t="s">
        <v>118</v>
      </c>
      <c r="E13" s="7" t="s">
        <v>67</v>
      </c>
      <c r="F13" s="7" t="s">
        <v>68</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2532000000</v>
      </c>
      <c r="D31" s="97">
        <f>D32</f>
        <v>577773612</v>
      </c>
      <c r="E31" s="82"/>
      <c r="F31" s="81"/>
      <c r="G31" s="83"/>
      <c r="H31" s="84"/>
    </row>
    <row r="32" spans="1:9" s="80" customFormat="1" ht="25.5" customHeight="1" x14ac:dyDescent="0.25">
      <c r="A32" s="72" t="s">
        <v>1</v>
      </c>
      <c r="B32" s="67" t="s">
        <v>31</v>
      </c>
      <c r="C32" s="93">
        <f>C35</f>
        <v>2532000000</v>
      </c>
      <c r="D32" s="93">
        <f>D35</f>
        <v>577773612</v>
      </c>
      <c r="E32" s="101">
        <f>D32/C32</f>
        <v>0.22818863033175354</v>
      </c>
      <c r="F32" s="86"/>
      <c r="G32" s="4" t="s">
        <v>77</v>
      </c>
      <c r="H32" s="79">
        <v>643949664</v>
      </c>
      <c r="I32" s="47" t="s">
        <v>40</v>
      </c>
    </row>
    <row r="33" spans="1:9" s="80" customFormat="1" ht="25.5" customHeight="1" x14ac:dyDescent="0.25">
      <c r="A33" s="72">
        <v>1</v>
      </c>
      <c r="B33" s="67" t="s">
        <v>109</v>
      </c>
      <c r="C33" s="98"/>
      <c r="D33" s="98"/>
      <c r="E33" s="76"/>
      <c r="F33" s="86"/>
      <c r="G33" s="4"/>
      <c r="H33" s="79">
        <v>643949664</v>
      </c>
      <c r="I33" s="47" t="s">
        <v>51</v>
      </c>
    </row>
    <row r="34" spans="1:9" s="80" customFormat="1" ht="25.5" customHeight="1" x14ac:dyDescent="0.25">
      <c r="A34" s="72">
        <v>2</v>
      </c>
      <c r="B34" s="67" t="s">
        <v>110</v>
      </c>
      <c r="C34" s="99"/>
      <c r="D34" s="99"/>
      <c r="E34" s="76"/>
      <c r="F34" s="78"/>
      <c r="G34" s="4"/>
      <c r="H34" s="79">
        <v>522324500</v>
      </c>
      <c r="I34" s="90" t="s">
        <v>44</v>
      </c>
    </row>
    <row r="35" spans="1:9" s="85" customFormat="1" ht="34.9" customHeight="1" x14ac:dyDescent="0.25">
      <c r="A35" s="72">
        <v>3</v>
      </c>
      <c r="B35" s="67" t="s">
        <v>111</v>
      </c>
      <c r="C35" s="120">
        <f>C36</f>
        <v>2532000000</v>
      </c>
      <c r="D35" s="120">
        <f>D36</f>
        <v>577773612</v>
      </c>
      <c r="E35" s="121">
        <f t="shared" ref="E35:E36" si="0">D35/C35</f>
        <v>0.22818863033175354</v>
      </c>
      <c r="F35" s="122"/>
      <c r="G35" s="83"/>
      <c r="H35" s="84">
        <v>192348100</v>
      </c>
      <c r="I35" s="123" t="s">
        <v>81</v>
      </c>
    </row>
    <row r="36" spans="1:9" s="80" customFormat="1" ht="33" customHeight="1" x14ac:dyDescent="0.25">
      <c r="A36" s="74" t="s">
        <v>24</v>
      </c>
      <c r="B36" s="75" t="s">
        <v>51</v>
      </c>
      <c r="C36" s="100">
        <f>'Bieu 2 đầu năm'!C32</f>
        <v>2532000000</v>
      </c>
      <c r="D36" s="100">
        <v>577773612</v>
      </c>
      <c r="E36" s="101">
        <f t="shared" si="0"/>
        <v>0.22818863033175354</v>
      </c>
      <c r="F36" s="86"/>
      <c r="G36" s="4"/>
      <c r="H36" s="79">
        <v>127296000</v>
      </c>
      <c r="I36" s="45" t="s">
        <v>82</v>
      </c>
    </row>
    <row r="37" spans="1:9" s="80" customFormat="1" ht="25.5" customHeight="1" x14ac:dyDescent="0.25">
      <c r="A37" s="74" t="s">
        <v>25</v>
      </c>
      <c r="B37" s="75" t="s">
        <v>22</v>
      </c>
      <c r="C37" s="100">
        <f>'Bieu 2 đầu năm'!C33</f>
        <v>250000000</v>
      </c>
      <c r="D37" s="100"/>
      <c r="E37" s="76"/>
      <c r="F37" s="86"/>
      <c r="G37" s="4"/>
      <c r="H37" s="79">
        <v>128823800</v>
      </c>
      <c r="I37" s="91" t="s">
        <v>83</v>
      </c>
    </row>
    <row r="38" spans="1:9" s="80" customFormat="1" ht="25.5" customHeight="1" x14ac:dyDescent="0.25">
      <c r="A38" s="72">
        <v>4</v>
      </c>
      <c r="B38" s="67" t="s">
        <v>56</v>
      </c>
      <c r="C38" s="100"/>
      <c r="D38" s="100"/>
      <c r="E38" s="76"/>
      <c r="F38" s="86"/>
      <c r="G38" s="4"/>
      <c r="H38" s="79"/>
      <c r="I38" s="91" t="s">
        <v>84</v>
      </c>
    </row>
    <row r="39" spans="1:9" s="80" customFormat="1" ht="25.5" customHeight="1" x14ac:dyDescent="0.25">
      <c r="A39" s="72">
        <v>5</v>
      </c>
      <c r="B39" s="67" t="s">
        <v>112</v>
      </c>
      <c r="C39" s="100"/>
      <c r="D39" s="100"/>
      <c r="E39" s="76"/>
      <c r="F39" s="86"/>
      <c r="G39" s="4"/>
      <c r="H39" s="79"/>
      <c r="I39" s="91" t="s">
        <v>85</v>
      </c>
    </row>
    <row r="40" spans="1:9" s="80" customFormat="1" ht="25.5" customHeight="1" x14ac:dyDescent="0.25">
      <c r="A40" s="72">
        <v>6</v>
      </c>
      <c r="B40" s="67" t="s">
        <v>113</v>
      </c>
      <c r="C40" s="100"/>
      <c r="D40" s="100"/>
      <c r="E40" s="76"/>
      <c r="F40" s="86"/>
      <c r="G40" s="4"/>
      <c r="H40" s="79">
        <v>73856600</v>
      </c>
      <c r="I40" s="91" t="s">
        <v>86</v>
      </c>
    </row>
    <row r="41" spans="1:9" s="80" customFormat="1" ht="28.9" customHeight="1" x14ac:dyDescent="0.25">
      <c r="A41" s="72">
        <v>7</v>
      </c>
      <c r="B41" s="67" t="s">
        <v>114</v>
      </c>
      <c r="C41" s="100"/>
      <c r="D41" s="100"/>
      <c r="E41" s="76"/>
      <c r="F41" s="86"/>
      <c r="G41" s="4"/>
      <c r="H41" s="79"/>
      <c r="I41" s="45" t="s">
        <v>87</v>
      </c>
    </row>
    <row r="42" spans="1:9" s="80" customFormat="1" ht="25.5" customHeight="1" x14ac:dyDescent="0.25">
      <c r="A42" s="72">
        <v>8</v>
      </c>
      <c r="B42" s="67" t="s">
        <v>115</v>
      </c>
      <c r="C42" s="99"/>
      <c r="D42" s="99"/>
      <c r="E42" s="76"/>
      <c r="F42" s="86"/>
      <c r="G42" s="4"/>
      <c r="H42" s="79">
        <v>65383764</v>
      </c>
      <c r="I42" s="90" t="s">
        <v>45</v>
      </c>
    </row>
    <row r="43" spans="1:9" s="80" customFormat="1" ht="32.450000000000003" customHeight="1" x14ac:dyDescent="0.25">
      <c r="A43" s="72">
        <v>9</v>
      </c>
      <c r="B43" s="67" t="s">
        <v>116</v>
      </c>
      <c r="C43" s="100"/>
      <c r="D43" s="100"/>
      <c r="E43" s="76"/>
      <c r="F43" s="86"/>
      <c r="G43" s="4"/>
      <c r="H43" s="79">
        <v>18711764</v>
      </c>
      <c r="I43" s="92" t="s">
        <v>88</v>
      </c>
    </row>
    <row r="44" spans="1:9" s="80" customFormat="1" ht="25.5" customHeight="1" x14ac:dyDescent="0.25">
      <c r="A44" s="72">
        <v>10</v>
      </c>
      <c r="B44" s="67" t="s">
        <v>117</v>
      </c>
      <c r="C44" s="100"/>
      <c r="D44" s="100"/>
      <c r="E44" s="76"/>
      <c r="F44" s="86"/>
      <c r="G44" s="4"/>
      <c r="H44" s="79">
        <v>27370000</v>
      </c>
      <c r="I44" s="46" t="s">
        <v>89</v>
      </c>
    </row>
    <row r="46" spans="1:9" x14ac:dyDescent="0.25">
      <c r="D46" s="144"/>
      <c r="E46" s="144"/>
      <c r="F46" s="144"/>
    </row>
    <row r="47" spans="1:9" x14ac:dyDescent="0.25">
      <c r="D47" s="139" t="s">
        <v>57</v>
      </c>
      <c r="E47" s="139"/>
      <c r="F47" s="139"/>
    </row>
    <row r="48" spans="1:9" x14ac:dyDescent="0.25">
      <c r="D48" s="138"/>
      <c r="E48" s="138"/>
      <c r="F48" s="138"/>
    </row>
    <row r="49" spans="4:6" x14ac:dyDescent="0.25">
      <c r="D49" s="139"/>
      <c r="E49" s="139"/>
      <c r="F49" s="139"/>
    </row>
    <row r="52" spans="4:6" x14ac:dyDescent="0.25">
      <c r="D52" s="140" t="s">
        <v>93</v>
      </c>
      <c r="E52" s="140"/>
      <c r="F52" s="140"/>
    </row>
  </sheetData>
  <mergeCells count="19">
    <mergeCell ref="D48:F48"/>
    <mergeCell ref="D49:F49"/>
    <mergeCell ref="D52:F52"/>
    <mergeCell ref="A9:F9"/>
    <mergeCell ref="A11:F11"/>
    <mergeCell ref="E12:F12"/>
    <mergeCell ref="D46:F46"/>
    <mergeCell ref="D47:F47"/>
    <mergeCell ref="A10:F10"/>
    <mergeCell ref="C4:F4"/>
    <mergeCell ref="C5:F5"/>
    <mergeCell ref="A6:F6"/>
    <mergeCell ref="A7:F7"/>
    <mergeCell ref="A8:F8"/>
    <mergeCell ref="A2:B2"/>
    <mergeCell ref="C2:F2"/>
    <mergeCell ref="A3:B3"/>
    <mergeCell ref="C3:F3"/>
    <mergeCell ref="E1:F1"/>
  </mergeCells>
  <pageMargins left="0.31496062992126" right="0" top="0.74" bottom="0.55118110236220497" header="0.31496062992126" footer="0.31496062992126"/>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zoomScaleSheetLayoutView="100" workbookViewId="0">
      <selection activeCell="A8" sqref="A8:F8"/>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34" bestFit="1" customWidth="1"/>
    <col min="9" max="9" width="49.42578125" style="1" bestFit="1" customWidth="1"/>
    <col min="10" max="16384" width="9" style="1"/>
  </cols>
  <sheetData>
    <row r="1" spans="1:8" ht="18.75" x14ac:dyDescent="0.3">
      <c r="E1" s="132" t="s">
        <v>61</v>
      </c>
      <c r="F1" s="132"/>
    </row>
    <row r="2" spans="1:8" x14ac:dyDescent="0.25">
      <c r="A2" s="125" t="s">
        <v>94</v>
      </c>
      <c r="B2" s="125"/>
      <c r="C2" s="130" t="s">
        <v>36</v>
      </c>
      <c r="D2" s="130"/>
      <c r="E2" s="130"/>
      <c r="F2" s="130"/>
      <c r="G2" s="2"/>
      <c r="H2" s="43"/>
    </row>
    <row r="3" spans="1:8" ht="18.75" x14ac:dyDescent="0.3">
      <c r="A3" s="125" t="s">
        <v>92</v>
      </c>
      <c r="B3" s="125"/>
      <c r="C3" s="131" t="s">
        <v>37</v>
      </c>
      <c r="D3" s="131"/>
      <c r="E3" s="131"/>
      <c r="F3" s="131"/>
      <c r="G3" s="2"/>
      <c r="H3" s="43"/>
    </row>
    <row r="4" spans="1:8" ht="9.75" customHeight="1" x14ac:dyDescent="0.25">
      <c r="A4" s="27"/>
      <c r="B4" s="27"/>
      <c r="C4" s="133"/>
      <c r="D4" s="133"/>
      <c r="E4" s="133"/>
      <c r="F4" s="133"/>
      <c r="G4" s="2"/>
      <c r="H4" s="43"/>
    </row>
    <row r="5" spans="1:8" ht="18.75" x14ac:dyDescent="0.3">
      <c r="A5" s="27"/>
      <c r="B5" s="27"/>
      <c r="C5" s="134" t="s">
        <v>137</v>
      </c>
      <c r="D5" s="134"/>
      <c r="E5" s="134"/>
      <c r="F5" s="134"/>
      <c r="G5" s="2"/>
      <c r="H5" s="43"/>
    </row>
    <row r="6" spans="1:8" ht="30" customHeight="1" x14ac:dyDescent="0.25">
      <c r="A6" s="135" t="s">
        <v>70</v>
      </c>
      <c r="B6" s="135"/>
      <c r="C6" s="135"/>
      <c r="D6" s="135"/>
      <c r="E6" s="135"/>
      <c r="F6" s="135"/>
      <c r="G6" s="2"/>
      <c r="H6" s="43"/>
    </row>
    <row r="7" spans="1:8" x14ac:dyDescent="0.25">
      <c r="A7" s="126"/>
      <c r="B7" s="126"/>
      <c r="C7" s="126"/>
      <c r="D7" s="126"/>
      <c r="E7" s="126"/>
      <c r="F7" s="126"/>
    </row>
    <row r="8" spans="1:8" ht="37.5" customHeight="1" x14ac:dyDescent="0.25">
      <c r="A8" s="136" t="s">
        <v>38</v>
      </c>
      <c r="B8" s="137"/>
      <c r="C8" s="137"/>
      <c r="D8" s="137"/>
      <c r="E8" s="137"/>
      <c r="F8" s="137"/>
      <c r="G8" s="4"/>
      <c r="H8" s="43"/>
    </row>
    <row r="9" spans="1:8" ht="55.5" customHeight="1" x14ac:dyDescent="0.25">
      <c r="A9" s="141" t="s">
        <v>41</v>
      </c>
      <c r="B9" s="142"/>
      <c r="C9" s="142"/>
      <c r="D9" s="142"/>
      <c r="E9" s="142"/>
      <c r="F9" s="142"/>
      <c r="G9" s="4"/>
      <c r="H9" s="43"/>
    </row>
    <row r="10" spans="1:8" ht="38.25" customHeight="1" x14ac:dyDescent="0.25">
      <c r="A10" s="141" t="s">
        <v>90</v>
      </c>
      <c r="B10" s="141"/>
      <c r="C10" s="141"/>
      <c r="D10" s="141"/>
      <c r="E10" s="141"/>
      <c r="F10" s="141"/>
      <c r="G10" s="4"/>
      <c r="H10" s="43"/>
    </row>
    <row r="11" spans="1:8" ht="36.75" customHeight="1" x14ac:dyDescent="0.25">
      <c r="A11" s="136" t="s">
        <v>99</v>
      </c>
      <c r="B11" s="136"/>
      <c r="C11" s="136"/>
      <c r="D11" s="136"/>
      <c r="E11" s="136"/>
      <c r="F11" s="136"/>
      <c r="G11" s="4"/>
      <c r="H11" s="43"/>
    </row>
    <row r="12" spans="1:8" ht="21.75" customHeight="1" x14ac:dyDescent="0.25">
      <c r="A12" s="26"/>
      <c r="B12" s="26"/>
      <c r="C12" s="26"/>
      <c r="D12" s="26"/>
      <c r="E12" s="143" t="s">
        <v>59</v>
      </c>
      <c r="F12" s="143"/>
      <c r="G12" s="26"/>
      <c r="H12" s="43"/>
    </row>
    <row r="13" spans="1:8" s="8" customFormat="1" ht="83.45" customHeight="1" x14ac:dyDescent="0.25">
      <c r="A13" s="7" t="s">
        <v>6</v>
      </c>
      <c r="B13" s="5" t="s">
        <v>5</v>
      </c>
      <c r="C13" s="7" t="s">
        <v>78</v>
      </c>
      <c r="D13" s="7" t="s">
        <v>119</v>
      </c>
      <c r="E13" s="7" t="s">
        <v>120</v>
      </c>
      <c r="F13" s="7" t="s">
        <v>121</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2532000000</v>
      </c>
      <c r="D31" s="97">
        <f>D32</f>
        <v>768497848</v>
      </c>
      <c r="E31" s="82"/>
      <c r="F31" s="81"/>
      <c r="G31" s="83"/>
      <c r="H31" s="84"/>
    </row>
    <row r="32" spans="1:9" s="80" customFormat="1" ht="25.5" customHeight="1" x14ac:dyDescent="0.25">
      <c r="A32" s="72" t="s">
        <v>1</v>
      </c>
      <c r="B32" s="67" t="s">
        <v>31</v>
      </c>
      <c r="C32" s="93">
        <f>C35</f>
        <v>2532000000</v>
      </c>
      <c r="D32" s="93">
        <f>D35</f>
        <v>768497848</v>
      </c>
      <c r="E32" s="101">
        <f>D32/C32</f>
        <v>0.30351415797788311</v>
      </c>
      <c r="F32" s="86"/>
      <c r="G32" s="4" t="s">
        <v>77</v>
      </c>
      <c r="H32" s="79">
        <v>643949664</v>
      </c>
      <c r="I32" s="47" t="s">
        <v>40</v>
      </c>
    </row>
    <row r="33" spans="1:9" s="80" customFormat="1" ht="25.5" customHeight="1" x14ac:dyDescent="0.25">
      <c r="A33" s="72">
        <v>1</v>
      </c>
      <c r="B33" s="67" t="s">
        <v>109</v>
      </c>
      <c r="C33" s="98"/>
      <c r="D33" s="98"/>
      <c r="E33" s="76"/>
      <c r="F33" s="86"/>
      <c r="G33" s="4"/>
      <c r="H33" s="79">
        <v>643949664</v>
      </c>
      <c r="I33" s="47" t="s">
        <v>51</v>
      </c>
    </row>
    <row r="34" spans="1:9" s="80" customFormat="1" ht="25.5" customHeight="1" x14ac:dyDescent="0.25">
      <c r="A34" s="72">
        <v>2</v>
      </c>
      <c r="B34" s="67" t="s">
        <v>110</v>
      </c>
      <c r="C34" s="99"/>
      <c r="D34" s="99"/>
      <c r="E34" s="76"/>
      <c r="F34" s="78"/>
      <c r="G34" s="4"/>
      <c r="H34" s="79">
        <v>522324500</v>
      </c>
      <c r="I34" s="90" t="s">
        <v>44</v>
      </c>
    </row>
    <row r="35" spans="1:9" s="85" customFormat="1" ht="34.9" customHeight="1" x14ac:dyDescent="0.25">
      <c r="A35" s="72">
        <v>3</v>
      </c>
      <c r="B35" s="67" t="s">
        <v>111</v>
      </c>
      <c r="C35" s="120">
        <f>C36</f>
        <v>2532000000</v>
      </c>
      <c r="D35" s="120">
        <f>D36</f>
        <v>768497848</v>
      </c>
      <c r="E35" s="121">
        <f t="shared" ref="E35:E36" si="0">D35/C35</f>
        <v>0.30351415797788311</v>
      </c>
      <c r="F35" s="122"/>
      <c r="G35" s="83"/>
      <c r="H35" s="84">
        <v>192348100</v>
      </c>
      <c r="I35" s="123" t="s">
        <v>81</v>
      </c>
    </row>
    <row r="36" spans="1:9" s="80" customFormat="1" ht="33" customHeight="1" x14ac:dyDescent="0.25">
      <c r="A36" s="74" t="s">
        <v>24</v>
      </c>
      <c r="B36" s="75" t="s">
        <v>51</v>
      </c>
      <c r="C36" s="100">
        <f>'Bieu 2 đầu năm'!C32</f>
        <v>2532000000</v>
      </c>
      <c r="D36" s="100">
        <v>768497848</v>
      </c>
      <c r="E36" s="101">
        <f t="shared" si="0"/>
        <v>0.30351415797788311</v>
      </c>
      <c r="F36" s="86"/>
      <c r="G36" s="4"/>
      <c r="H36" s="79">
        <v>127296000</v>
      </c>
      <c r="I36" s="45" t="s">
        <v>82</v>
      </c>
    </row>
    <row r="37" spans="1:9" s="80" customFormat="1" ht="25.5" customHeight="1" x14ac:dyDescent="0.25">
      <c r="A37" s="74" t="s">
        <v>25</v>
      </c>
      <c r="B37" s="75" t="s">
        <v>22</v>
      </c>
      <c r="C37" s="100">
        <f>'Bieu 2 đầu năm'!C33</f>
        <v>250000000</v>
      </c>
      <c r="D37" s="100"/>
      <c r="E37" s="76"/>
      <c r="F37" s="86"/>
      <c r="G37" s="4"/>
      <c r="H37" s="79">
        <v>128823800</v>
      </c>
      <c r="I37" s="91" t="s">
        <v>83</v>
      </c>
    </row>
    <row r="38" spans="1:9" s="80" customFormat="1" ht="25.5" customHeight="1" x14ac:dyDescent="0.25">
      <c r="A38" s="72">
        <v>4</v>
      </c>
      <c r="B38" s="67" t="s">
        <v>56</v>
      </c>
      <c r="C38" s="100"/>
      <c r="D38" s="100"/>
      <c r="E38" s="76"/>
      <c r="F38" s="86"/>
      <c r="G38" s="4"/>
      <c r="H38" s="79"/>
      <c r="I38" s="91" t="s">
        <v>84</v>
      </c>
    </row>
    <row r="39" spans="1:9" s="80" customFormat="1" ht="25.5" customHeight="1" x14ac:dyDescent="0.25">
      <c r="A39" s="72">
        <v>5</v>
      </c>
      <c r="B39" s="67" t="s">
        <v>112</v>
      </c>
      <c r="C39" s="100"/>
      <c r="D39" s="100"/>
      <c r="E39" s="76"/>
      <c r="F39" s="86"/>
      <c r="G39" s="4"/>
      <c r="H39" s="79"/>
      <c r="I39" s="91" t="s">
        <v>85</v>
      </c>
    </row>
    <row r="40" spans="1:9" s="80" customFormat="1" ht="25.5" customHeight="1" x14ac:dyDescent="0.25">
      <c r="A40" s="72">
        <v>6</v>
      </c>
      <c r="B40" s="67" t="s">
        <v>113</v>
      </c>
      <c r="C40" s="100"/>
      <c r="D40" s="100"/>
      <c r="E40" s="76"/>
      <c r="F40" s="86"/>
      <c r="G40" s="4"/>
      <c r="H40" s="79">
        <v>73856600</v>
      </c>
      <c r="I40" s="91" t="s">
        <v>86</v>
      </c>
    </row>
    <row r="41" spans="1:9" s="80" customFormat="1" ht="28.9" customHeight="1" x14ac:dyDescent="0.25">
      <c r="A41" s="72">
        <v>7</v>
      </c>
      <c r="B41" s="67" t="s">
        <v>114</v>
      </c>
      <c r="C41" s="100"/>
      <c r="D41" s="100"/>
      <c r="E41" s="76"/>
      <c r="F41" s="86"/>
      <c r="G41" s="4"/>
      <c r="H41" s="79"/>
      <c r="I41" s="45" t="s">
        <v>87</v>
      </c>
    </row>
    <row r="42" spans="1:9" s="80" customFormat="1" ht="25.5" customHeight="1" x14ac:dyDescent="0.25">
      <c r="A42" s="72">
        <v>8</v>
      </c>
      <c r="B42" s="67" t="s">
        <v>115</v>
      </c>
      <c r="C42" s="99"/>
      <c r="D42" s="99"/>
      <c r="E42" s="76"/>
      <c r="F42" s="86"/>
      <c r="G42" s="4"/>
      <c r="H42" s="79">
        <v>65383764</v>
      </c>
      <c r="I42" s="90" t="s">
        <v>45</v>
      </c>
    </row>
    <row r="43" spans="1:9" s="80" customFormat="1" ht="32.450000000000003" customHeight="1" x14ac:dyDescent="0.25">
      <c r="A43" s="72">
        <v>9</v>
      </c>
      <c r="B43" s="67" t="s">
        <v>116</v>
      </c>
      <c r="C43" s="100"/>
      <c r="D43" s="100"/>
      <c r="E43" s="76"/>
      <c r="F43" s="86"/>
      <c r="G43" s="4"/>
      <c r="H43" s="79">
        <v>18711764</v>
      </c>
      <c r="I43" s="92" t="s">
        <v>88</v>
      </c>
    </row>
    <row r="44" spans="1:9" s="80" customFormat="1" ht="25.5" customHeight="1" x14ac:dyDescent="0.25">
      <c r="A44" s="72">
        <v>10</v>
      </c>
      <c r="B44" s="67" t="s">
        <v>117</v>
      </c>
      <c r="C44" s="100"/>
      <c r="D44" s="100"/>
      <c r="E44" s="76"/>
      <c r="F44" s="86"/>
      <c r="G44" s="4"/>
      <c r="H44" s="79">
        <v>27370000</v>
      </c>
      <c r="I44" s="46" t="s">
        <v>89</v>
      </c>
    </row>
    <row r="46" spans="1:9" x14ac:dyDescent="0.25">
      <c r="D46" s="144"/>
      <c r="E46" s="144"/>
      <c r="F46" s="144"/>
    </row>
    <row r="47" spans="1:9" x14ac:dyDescent="0.25">
      <c r="D47" s="139" t="s">
        <v>57</v>
      </c>
      <c r="E47" s="139"/>
      <c r="F47" s="139"/>
    </row>
    <row r="48" spans="1:9" x14ac:dyDescent="0.25">
      <c r="D48" s="138"/>
      <c r="E48" s="138"/>
      <c r="F48" s="138"/>
    </row>
    <row r="49" spans="4:6" x14ac:dyDescent="0.25">
      <c r="D49" s="139"/>
      <c r="E49" s="139"/>
      <c r="F49" s="139"/>
    </row>
    <row r="52" spans="4:6" x14ac:dyDescent="0.25">
      <c r="D52" s="140" t="s">
        <v>93</v>
      </c>
      <c r="E52" s="140"/>
      <c r="F52" s="140"/>
    </row>
  </sheetData>
  <mergeCells count="19">
    <mergeCell ref="D52:F52"/>
    <mergeCell ref="C5:F5"/>
    <mergeCell ref="A6:F6"/>
    <mergeCell ref="A7:F7"/>
    <mergeCell ref="A8:F8"/>
    <mergeCell ref="A9:F9"/>
    <mergeCell ref="A11:F11"/>
    <mergeCell ref="E12:F12"/>
    <mergeCell ref="D46:F46"/>
    <mergeCell ref="D47:F47"/>
    <mergeCell ref="D48:F48"/>
    <mergeCell ref="D49:F49"/>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zoomScaleSheetLayoutView="100" workbookViewId="0">
      <selection activeCell="A9" sqref="A9:F9"/>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34" bestFit="1" customWidth="1"/>
    <col min="9" max="9" width="49.42578125" style="1" bestFit="1" customWidth="1"/>
    <col min="10" max="16384" width="9" style="1"/>
  </cols>
  <sheetData>
    <row r="1" spans="1:8" ht="18.75" x14ac:dyDescent="0.3">
      <c r="E1" s="132" t="s">
        <v>61</v>
      </c>
      <c r="F1" s="132"/>
    </row>
    <row r="2" spans="1:8" x14ac:dyDescent="0.25">
      <c r="A2" s="125" t="s">
        <v>94</v>
      </c>
      <c r="B2" s="125"/>
      <c r="C2" s="130" t="s">
        <v>36</v>
      </c>
      <c r="D2" s="130"/>
      <c r="E2" s="130"/>
      <c r="F2" s="130"/>
      <c r="G2" s="2"/>
      <c r="H2" s="43"/>
    </row>
    <row r="3" spans="1:8" ht="18.75" x14ac:dyDescent="0.3">
      <c r="A3" s="125" t="s">
        <v>92</v>
      </c>
      <c r="B3" s="125"/>
      <c r="C3" s="131" t="s">
        <v>37</v>
      </c>
      <c r="D3" s="131"/>
      <c r="E3" s="131"/>
      <c r="F3" s="131"/>
      <c r="G3" s="2"/>
      <c r="H3" s="43"/>
    </row>
    <row r="4" spans="1:8" ht="9.75" customHeight="1" x14ac:dyDescent="0.25">
      <c r="A4" s="40"/>
      <c r="B4" s="40"/>
      <c r="C4" s="133"/>
      <c r="D4" s="133"/>
      <c r="E4" s="133"/>
      <c r="F4" s="133"/>
      <c r="G4" s="2"/>
      <c r="H4" s="43"/>
    </row>
    <row r="5" spans="1:8" ht="18.75" x14ac:dyDescent="0.3">
      <c r="A5" s="40"/>
      <c r="B5" s="40"/>
      <c r="C5" s="134" t="s">
        <v>137</v>
      </c>
      <c r="D5" s="134"/>
      <c r="E5" s="134"/>
      <c r="F5" s="134"/>
      <c r="G5" s="2"/>
      <c r="H5" s="43"/>
    </row>
    <row r="6" spans="1:8" ht="30" customHeight="1" x14ac:dyDescent="0.25">
      <c r="A6" s="135" t="s">
        <v>96</v>
      </c>
      <c r="B6" s="135"/>
      <c r="C6" s="135"/>
      <c r="D6" s="135"/>
      <c r="E6" s="135"/>
      <c r="F6" s="135"/>
      <c r="G6" s="2"/>
      <c r="H6" s="43"/>
    </row>
    <row r="7" spans="1:8" x14ac:dyDescent="0.25">
      <c r="A7" s="126"/>
      <c r="B7" s="126"/>
      <c r="C7" s="126"/>
      <c r="D7" s="126"/>
      <c r="E7" s="126"/>
      <c r="F7" s="126"/>
    </row>
    <row r="8" spans="1:8" ht="37.5" customHeight="1" x14ac:dyDescent="0.25">
      <c r="A8" s="136" t="s">
        <v>38</v>
      </c>
      <c r="B8" s="137"/>
      <c r="C8" s="137"/>
      <c r="D8" s="137"/>
      <c r="E8" s="137"/>
      <c r="F8" s="137"/>
      <c r="G8" s="4"/>
      <c r="H8" s="43"/>
    </row>
    <row r="9" spans="1:8" ht="55.5" customHeight="1" x14ac:dyDescent="0.25">
      <c r="A9" s="141" t="s">
        <v>41</v>
      </c>
      <c r="B9" s="142"/>
      <c r="C9" s="142"/>
      <c r="D9" s="142"/>
      <c r="E9" s="142"/>
      <c r="F9" s="142"/>
      <c r="G9" s="4"/>
      <c r="H9" s="43"/>
    </row>
    <row r="10" spans="1:8" ht="38.25" customHeight="1" x14ac:dyDescent="0.25">
      <c r="A10" s="141" t="s">
        <v>90</v>
      </c>
      <c r="B10" s="141"/>
      <c r="C10" s="141"/>
      <c r="D10" s="141"/>
      <c r="E10" s="141"/>
      <c r="F10" s="141"/>
      <c r="G10" s="4"/>
      <c r="H10" s="43"/>
    </row>
    <row r="11" spans="1:8" ht="36.75" customHeight="1" x14ac:dyDescent="0.25">
      <c r="A11" s="136" t="s">
        <v>97</v>
      </c>
      <c r="B11" s="136"/>
      <c r="C11" s="136"/>
      <c r="D11" s="136"/>
      <c r="E11" s="136"/>
      <c r="F11" s="136"/>
      <c r="G11" s="4"/>
      <c r="H11" s="43"/>
    </row>
    <row r="12" spans="1:8" ht="21.75" customHeight="1" x14ac:dyDescent="0.25">
      <c r="A12" s="56"/>
      <c r="B12" s="56"/>
      <c r="C12" s="56"/>
      <c r="D12" s="56"/>
      <c r="E12" s="143" t="s">
        <v>59</v>
      </c>
      <c r="F12" s="143"/>
      <c r="G12" s="56"/>
      <c r="H12" s="43"/>
    </row>
    <row r="13" spans="1:8" s="8" customFormat="1" ht="83.45" customHeight="1" x14ac:dyDescent="0.25">
      <c r="A13" s="7" t="s">
        <v>6</v>
      </c>
      <c r="B13" s="5" t="s">
        <v>5</v>
      </c>
      <c r="C13" s="7" t="s">
        <v>78</v>
      </c>
      <c r="D13" s="7" t="s">
        <v>122</v>
      </c>
      <c r="E13" s="7" t="s">
        <v>123</v>
      </c>
      <c r="F13" s="7" t="s">
        <v>124</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2532000000</v>
      </c>
      <c r="D31" s="97">
        <f>D32</f>
        <v>1346271460</v>
      </c>
      <c r="E31" s="82"/>
      <c r="F31" s="81"/>
      <c r="G31" s="83"/>
      <c r="H31" s="84"/>
    </row>
    <row r="32" spans="1:9" s="80" customFormat="1" ht="25.5" customHeight="1" x14ac:dyDescent="0.25">
      <c r="A32" s="72" t="s">
        <v>1</v>
      </c>
      <c r="B32" s="67" t="s">
        <v>31</v>
      </c>
      <c r="C32" s="93">
        <f>C35</f>
        <v>2532000000</v>
      </c>
      <c r="D32" s="93">
        <f>D35</f>
        <v>1346271460</v>
      </c>
      <c r="E32" s="101">
        <f>D32/C32</f>
        <v>0.53170278830963669</v>
      </c>
      <c r="F32" s="86"/>
      <c r="G32" s="4" t="s">
        <v>77</v>
      </c>
      <c r="H32" s="79">
        <v>643949664</v>
      </c>
      <c r="I32" s="47" t="s">
        <v>40</v>
      </c>
    </row>
    <row r="33" spans="1:9" s="80" customFormat="1" ht="25.5" customHeight="1" x14ac:dyDescent="0.25">
      <c r="A33" s="72">
        <v>1</v>
      </c>
      <c r="B33" s="67" t="s">
        <v>109</v>
      </c>
      <c r="C33" s="98"/>
      <c r="D33" s="98"/>
      <c r="E33" s="76"/>
      <c r="F33" s="86"/>
      <c r="G33" s="4"/>
      <c r="H33" s="79">
        <v>643949664</v>
      </c>
      <c r="I33" s="47" t="s">
        <v>51</v>
      </c>
    </row>
    <row r="34" spans="1:9" s="80" customFormat="1" ht="25.5" customHeight="1" x14ac:dyDescent="0.25">
      <c r="A34" s="72">
        <v>2</v>
      </c>
      <c r="B34" s="67" t="s">
        <v>110</v>
      </c>
      <c r="C34" s="99"/>
      <c r="D34" s="99"/>
      <c r="E34" s="76"/>
      <c r="F34" s="78"/>
      <c r="G34" s="4"/>
      <c r="H34" s="79">
        <v>522324500</v>
      </c>
      <c r="I34" s="90" t="s">
        <v>44</v>
      </c>
    </row>
    <row r="35" spans="1:9" s="85" customFormat="1" ht="34.9" customHeight="1" x14ac:dyDescent="0.25">
      <c r="A35" s="72">
        <v>3</v>
      </c>
      <c r="B35" s="67" t="s">
        <v>111</v>
      </c>
      <c r="C35" s="120">
        <f>C36</f>
        <v>2532000000</v>
      </c>
      <c r="D35" s="120">
        <f>D36</f>
        <v>1346271460</v>
      </c>
      <c r="E35" s="121">
        <f t="shared" ref="E35:E36" si="0">D35/C35</f>
        <v>0.53170278830963669</v>
      </c>
      <c r="F35" s="122"/>
      <c r="G35" s="83"/>
      <c r="H35" s="84">
        <v>192348100</v>
      </c>
      <c r="I35" s="123" t="s">
        <v>81</v>
      </c>
    </row>
    <row r="36" spans="1:9" s="80" customFormat="1" ht="33" customHeight="1" x14ac:dyDescent="0.25">
      <c r="A36" s="74" t="s">
        <v>24</v>
      </c>
      <c r="B36" s="75" t="s">
        <v>51</v>
      </c>
      <c r="C36" s="100">
        <f>'Bieu 2 đầu năm'!C32</f>
        <v>2532000000</v>
      </c>
      <c r="D36" s="100">
        <f>'Biểu 3 Q1'!D36+'Bieu 3 Q2'!D36</f>
        <v>1346271460</v>
      </c>
      <c r="E36" s="101">
        <f t="shared" si="0"/>
        <v>0.53170278830963669</v>
      </c>
      <c r="F36" s="86"/>
      <c r="G36" s="4"/>
      <c r="H36" s="79">
        <v>127296000</v>
      </c>
      <c r="I36" s="45" t="s">
        <v>82</v>
      </c>
    </row>
    <row r="37" spans="1:9" s="80" customFormat="1" ht="25.5" customHeight="1" x14ac:dyDescent="0.25">
      <c r="A37" s="74" t="s">
        <v>25</v>
      </c>
      <c r="B37" s="75" t="s">
        <v>22</v>
      </c>
      <c r="C37" s="100">
        <f>'Bieu 2 đầu năm'!C33</f>
        <v>250000000</v>
      </c>
      <c r="D37" s="100"/>
      <c r="E37" s="76"/>
      <c r="F37" s="86"/>
      <c r="G37" s="4"/>
      <c r="H37" s="79">
        <v>128823800</v>
      </c>
      <c r="I37" s="91" t="s">
        <v>83</v>
      </c>
    </row>
    <row r="38" spans="1:9" s="80" customFormat="1" ht="25.5" customHeight="1" x14ac:dyDescent="0.25">
      <c r="A38" s="72">
        <v>4</v>
      </c>
      <c r="B38" s="67" t="s">
        <v>56</v>
      </c>
      <c r="C38" s="100"/>
      <c r="D38" s="100"/>
      <c r="E38" s="76"/>
      <c r="F38" s="86"/>
      <c r="G38" s="4"/>
      <c r="H38" s="79"/>
      <c r="I38" s="91" t="s">
        <v>84</v>
      </c>
    </row>
    <row r="39" spans="1:9" s="80" customFormat="1" ht="25.5" customHeight="1" x14ac:dyDescent="0.25">
      <c r="A39" s="72">
        <v>5</v>
      </c>
      <c r="B39" s="67" t="s">
        <v>112</v>
      </c>
      <c r="C39" s="100"/>
      <c r="D39" s="100"/>
      <c r="E39" s="76"/>
      <c r="F39" s="86"/>
      <c r="G39" s="4"/>
      <c r="H39" s="79"/>
      <c r="I39" s="91" t="s">
        <v>85</v>
      </c>
    </row>
    <row r="40" spans="1:9" s="80" customFormat="1" ht="25.5" customHeight="1" x14ac:dyDescent="0.25">
      <c r="A40" s="72">
        <v>6</v>
      </c>
      <c r="B40" s="67" t="s">
        <v>113</v>
      </c>
      <c r="C40" s="100"/>
      <c r="D40" s="100"/>
      <c r="E40" s="76"/>
      <c r="F40" s="86"/>
      <c r="G40" s="4"/>
      <c r="H40" s="79">
        <v>73856600</v>
      </c>
      <c r="I40" s="91" t="s">
        <v>86</v>
      </c>
    </row>
    <row r="41" spans="1:9" s="80" customFormat="1" ht="28.9" customHeight="1" x14ac:dyDescent="0.25">
      <c r="A41" s="72">
        <v>7</v>
      </c>
      <c r="B41" s="67" t="s">
        <v>114</v>
      </c>
      <c r="C41" s="100"/>
      <c r="D41" s="100"/>
      <c r="E41" s="76"/>
      <c r="F41" s="86"/>
      <c r="G41" s="4"/>
      <c r="H41" s="79"/>
      <c r="I41" s="45" t="s">
        <v>87</v>
      </c>
    </row>
    <row r="42" spans="1:9" s="80" customFormat="1" ht="25.5" customHeight="1" x14ac:dyDescent="0.25">
      <c r="A42" s="72">
        <v>8</v>
      </c>
      <c r="B42" s="67" t="s">
        <v>115</v>
      </c>
      <c r="C42" s="99"/>
      <c r="D42" s="99"/>
      <c r="E42" s="76"/>
      <c r="F42" s="86"/>
      <c r="G42" s="4"/>
      <c r="H42" s="79">
        <v>65383764</v>
      </c>
      <c r="I42" s="90" t="s">
        <v>45</v>
      </c>
    </row>
    <row r="43" spans="1:9" s="80" customFormat="1" ht="32.450000000000003" customHeight="1" x14ac:dyDescent="0.25">
      <c r="A43" s="72">
        <v>9</v>
      </c>
      <c r="B43" s="67" t="s">
        <v>116</v>
      </c>
      <c r="C43" s="100"/>
      <c r="D43" s="100"/>
      <c r="E43" s="76"/>
      <c r="F43" s="86"/>
      <c r="G43" s="4"/>
      <c r="H43" s="79">
        <v>18711764</v>
      </c>
      <c r="I43" s="92" t="s">
        <v>88</v>
      </c>
    </row>
    <row r="44" spans="1:9" s="80" customFormat="1" ht="25.5" customHeight="1" x14ac:dyDescent="0.25">
      <c r="A44" s="72">
        <v>10</v>
      </c>
      <c r="B44" s="67" t="s">
        <v>117</v>
      </c>
      <c r="C44" s="100"/>
      <c r="D44" s="100"/>
      <c r="E44" s="76"/>
      <c r="F44" s="86"/>
      <c r="G44" s="4"/>
      <c r="H44" s="79">
        <v>27370000</v>
      </c>
      <c r="I44" s="46" t="s">
        <v>89</v>
      </c>
    </row>
    <row r="46" spans="1:9" x14ac:dyDescent="0.25">
      <c r="D46" s="144"/>
      <c r="E46" s="144"/>
      <c r="F46" s="144"/>
    </row>
    <row r="47" spans="1:9" x14ac:dyDescent="0.25">
      <c r="D47" s="139" t="s">
        <v>57</v>
      </c>
      <c r="E47" s="139"/>
      <c r="F47" s="139"/>
    </row>
    <row r="48" spans="1:9" x14ac:dyDescent="0.25">
      <c r="D48" s="138"/>
      <c r="E48" s="138"/>
      <c r="F48" s="138"/>
    </row>
    <row r="49" spans="4:6" x14ac:dyDescent="0.25">
      <c r="D49" s="139"/>
      <c r="E49" s="139"/>
      <c r="F49" s="139"/>
    </row>
    <row r="52" spans="4:6" x14ac:dyDescent="0.25">
      <c r="D52" s="140" t="s">
        <v>93</v>
      </c>
      <c r="E52" s="140"/>
      <c r="F52" s="140"/>
    </row>
  </sheetData>
  <mergeCells count="19">
    <mergeCell ref="D52:F52"/>
    <mergeCell ref="A11:F11"/>
    <mergeCell ref="E12:F12"/>
    <mergeCell ref="D46:F46"/>
    <mergeCell ref="D47:F47"/>
    <mergeCell ref="D48:F48"/>
    <mergeCell ref="D49:F49"/>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1"/>
  <sheetViews>
    <sheetView view="pageBreakPreview" zoomScaleSheetLayoutView="100" workbookViewId="0">
      <selection activeCell="C5" sqref="C5:F5"/>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17.85546875" style="48" bestFit="1" customWidth="1"/>
    <col min="10" max="16384" width="9" style="1"/>
  </cols>
  <sheetData>
    <row r="1" spans="1:9" ht="18.75" x14ac:dyDescent="0.3">
      <c r="E1" s="132" t="s">
        <v>61</v>
      </c>
      <c r="F1" s="132"/>
    </row>
    <row r="2" spans="1:9" x14ac:dyDescent="0.25">
      <c r="A2" s="125" t="s">
        <v>94</v>
      </c>
      <c r="B2" s="125"/>
      <c r="C2" s="130" t="s">
        <v>36</v>
      </c>
      <c r="D2" s="130"/>
      <c r="E2" s="130"/>
      <c r="F2" s="130"/>
      <c r="G2" s="2"/>
      <c r="H2" s="2"/>
    </row>
    <row r="3" spans="1:9" ht="18.75" x14ac:dyDescent="0.3">
      <c r="A3" s="125" t="s">
        <v>92</v>
      </c>
      <c r="B3" s="125"/>
      <c r="C3" s="131" t="s">
        <v>37</v>
      </c>
      <c r="D3" s="131"/>
      <c r="E3" s="131"/>
      <c r="F3" s="131"/>
      <c r="G3" s="2"/>
      <c r="H3" s="2"/>
    </row>
    <row r="4" spans="1:9" ht="9.75" customHeight="1" x14ac:dyDescent="0.25">
      <c r="A4" s="27"/>
      <c r="B4" s="27"/>
      <c r="C4" s="133"/>
      <c r="D4" s="133"/>
      <c r="E4" s="133"/>
      <c r="F4" s="133"/>
      <c r="G4" s="2"/>
      <c r="H4" s="2"/>
    </row>
    <row r="5" spans="1:9" ht="18.75" x14ac:dyDescent="0.3">
      <c r="A5" s="27"/>
      <c r="B5" s="27"/>
      <c r="C5" s="134" t="s">
        <v>136</v>
      </c>
      <c r="D5" s="134"/>
      <c r="E5" s="134"/>
      <c r="F5" s="134"/>
      <c r="G5" s="2"/>
      <c r="H5" s="2"/>
    </row>
    <row r="6" spans="1:9" ht="30" customHeight="1" x14ac:dyDescent="0.25">
      <c r="A6" s="135" t="s">
        <v>71</v>
      </c>
      <c r="B6" s="135"/>
      <c r="C6" s="135"/>
      <c r="D6" s="135"/>
      <c r="E6" s="135"/>
      <c r="F6" s="135"/>
      <c r="G6" s="2"/>
      <c r="H6" s="2"/>
    </row>
    <row r="7" spans="1:9" x14ac:dyDescent="0.25">
      <c r="A7" s="126"/>
      <c r="B7" s="126"/>
      <c r="C7" s="126"/>
      <c r="D7" s="126"/>
      <c r="E7" s="126"/>
      <c r="F7" s="126"/>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90</v>
      </c>
      <c r="B10" s="141"/>
      <c r="C10" s="141"/>
      <c r="D10" s="141"/>
      <c r="E10" s="141"/>
      <c r="F10" s="141"/>
      <c r="G10" s="4"/>
      <c r="H10" s="2"/>
    </row>
    <row r="11" spans="1:9" ht="36.75" customHeight="1" x14ac:dyDescent="0.25">
      <c r="A11" s="136" t="s">
        <v>128</v>
      </c>
      <c r="B11" s="136"/>
      <c r="C11" s="136"/>
      <c r="D11" s="136"/>
      <c r="E11" s="136"/>
      <c r="F11" s="136"/>
      <c r="G11" s="4"/>
      <c r="H11" s="2"/>
    </row>
    <row r="12" spans="1:9" ht="21.75" customHeight="1" x14ac:dyDescent="0.25">
      <c r="A12" s="26"/>
      <c r="B12" s="26"/>
      <c r="C12" s="26"/>
      <c r="D12" s="26"/>
      <c r="E12" s="143" t="s">
        <v>59</v>
      </c>
      <c r="F12" s="143"/>
      <c r="G12" s="26"/>
      <c r="H12" s="2"/>
    </row>
    <row r="13" spans="1:9" s="8" customFormat="1" ht="83.45" customHeight="1" x14ac:dyDescent="0.25">
      <c r="A13" s="7" t="s">
        <v>6</v>
      </c>
      <c r="B13" s="5" t="s">
        <v>5</v>
      </c>
      <c r="C13" s="7" t="s">
        <v>78</v>
      </c>
      <c r="D13" s="7" t="s">
        <v>125</v>
      </c>
      <c r="E13" s="7" t="s">
        <v>126</v>
      </c>
      <c r="F13" s="7" t="s">
        <v>124</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105</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106</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107</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108</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106</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2532000000</v>
      </c>
      <c r="D31" s="97">
        <f>D32</f>
        <v>653923711</v>
      </c>
      <c r="E31" s="82"/>
      <c r="F31" s="81"/>
      <c r="G31" s="83"/>
      <c r="H31" s="84"/>
    </row>
    <row r="32" spans="1:9" s="80" customFormat="1" ht="25.5" customHeight="1" x14ac:dyDescent="0.25">
      <c r="A32" s="72" t="s">
        <v>1</v>
      </c>
      <c r="B32" s="67" t="s">
        <v>31</v>
      </c>
      <c r="C32" s="93">
        <f>C35</f>
        <v>2532000000</v>
      </c>
      <c r="D32" s="93">
        <f>D35</f>
        <v>653923711</v>
      </c>
      <c r="E32" s="101">
        <f>D32/C32</f>
        <v>0.2582637089257504</v>
      </c>
      <c r="F32" s="86"/>
      <c r="G32" s="4" t="s">
        <v>77</v>
      </c>
      <c r="H32" s="79">
        <v>643949664</v>
      </c>
      <c r="I32" s="47" t="s">
        <v>40</v>
      </c>
    </row>
    <row r="33" spans="1:9" s="80" customFormat="1" ht="25.5" customHeight="1" x14ac:dyDescent="0.25">
      <c r="A33" s="72">
        <v>1</v>
      </c>
      <c r="B33" s="67" t="s">
        <v>109</v>
      </c>
      <c r="C33" s="98"/>
      <c r="D33" s="98"/>
      <c r="E33" s="76"/>
      <c r="F33" s="86"/>
      <c r="G33" s="4"/>
      <c r="H33" s="79">
        <v>643949664</v>
      </c>
      <c r="I33" s="47" t="s">
        <v>51</v>
      </c>
    </row>
    <row r="34" spans="1:9" s="80" customFormat="1" ht="25.5" customHeight="1" x14ac:dyDescent="0.25">
      <c r="A34" s="72">
        <v>2</v>
      </c>
      <c r="B34" s="67" t="s">
        <v>110</v>
      </c>
      <c r="C34" s="99"/>
      <c r="D34" s="99"/>
      <c r="E34" s="76"/>
      <c r="F34" s="78"/>
      <c r="G34" s="4"/>
      <c r="H34" s="79">
        <v>522324500</v>
      </c>
      <c r="I34" s="90" t="s">
        <v>44</v>
      </c>
    </row>
    <row r="35" spans="1:9" s="85" customFormat="1" ht="34.9" customHeight="1" x14ac:dyDescent="0.25">
      <c r="A35" s="72">
        <v>3</v>
      </c>
      <c r="B35" s="67" t="s">
        <v>111</v>
      </c>
      <c r="C35" s="120">
        <f>C36</f>
        <v>2532000000</v>
      </c>
      <c r="D35" s="120">
        <f>D36</f>
        <v>653923711</v>
      </c>
      <c r="E35" s="121">
        <f t="shared" ref="E35:E36" si="0">D35/C35</f>
        <v>0.2582637089257504</v>
      </c>
      <c r="F35" s="122"/>
      <c r="G35" s="83"/>
      <c r="H35" s="84">
        <v>192348100</v>
      </c>
      <c r="I35" s="123" t="s">
        <v>81</v>
      </c>
    </row>
    <row r="36" spans="1:9" s="80" customFormat="1" ht="33" customHeight="1" x14ac:dyDescent="0.25">
      <c r="A36" s="74" t="s">
        <v>24</v>
      </c>
      <c r="B36" s="75" t="s">
        <v>51</v>
      </c>
      <c r="C36" s="100">
        <f>'Bieu 2 đầu năm'!C32</f>
        <v>2532000000</v>
      </c>
      <c r="D36" s="100">
        <v>653923711</v>
      </c>
      <c r="E36" s="101">
        <f t="shared" si="0"/>
        <v>0.2582637089257504</v>
      </c>
      <c r="F36" s="86"/>
      <c r="G36" s="4"/>
      <c r="H36" s="79">
        <v>127296000</v>
      </c>
      <c r="I36" s="45" t="s">
        <v>82</v>
      </c>
    </row>
    <row r="37" spans="1:9" s="80" customFormat="1" ht="25.5" customHeight="1" x14ac:dyDescent="0.25">
      <c r="A37" s="74" t="s">
        <v>25</v>
      </c>
      <c r="B37" s="75" t="s">
        <v>22</v>
      </c>
      <c r="C37" s="100">
        <f>'Bieu 2 đầu năm'!C33</f>
        <v>250000000</v>
      </c>
      <c r="D37" s="100"/>
      <c r="E37" s="76"/>
      <c r="F37" s="86"/>
      <c r="G37" s="4"/>
      <c r="H37" s="79">
        <v>128823800</v>
      </c>
      <c r="I37" s="91" t="s">
        <v>83</v>
      </c>
    </row>
    <row r="38" spans="1:9" s="80" customFormat="1" ht="25.5" customHeight="1" x14ac:dyDescent="0.25">
      <c r="A38" s="72">
        <v>4</v>
      </c>
      <c r="B38" s="67" t="s">
        <v>56</v>
      </c>
      <c r="C38" s="100"/>
      <c r="D38" s="100"/>
      <c r="E38" s="76"/>
      <c r="F38" s="86"/>
      <c r="G38" s="4"/>
      <c r="H38" s="79"/>
      <c r="I38" s="91" t="s">
        <v>84</v>
      </c>
    </row>
    <row r="39" spans="1:9" s="80" customFormat="1" ht="25.5" customHeight="1" x14ac:dyDescent="0.25">
      <c r="A39" s="72">
        <v>5</v>
      </c>
      <c r="B39" s="67" t="s">
        <v>112</v>
      </c>
      <c r="C39" s="100"/>
      <c r="D39" s="100"/>
      <c r="E39" s="76"/>
      <c r="F39" s="86"/>
      <c r="G39" s="4"/>
      <c r="H39" s="79"/>
      <c r="I39" s="91" t="s">
        <v>85</v>
      </c>
    </row>
    <row r="40" spans="1:9" s="80" customFormat="1" ht="25.5" customHeight="1" x14ac:dyDescent="0.25">
      <c r="A40" s="72">
        <v>6</v>
      </c>
      <c r="B40" s="67" t="s">
        <v>113</v>
      </c>
      <c r="C40" s="100"/>
      <c r="D40" s="100"/>
      <c r="E40" s="76"/>
      <c r="F40" s="86"/>
      <c r="G40" s="4"/>
      <c r="H40" s="79">
        <v>73856600</v>
      </c>
      <c r="I40" s="91" t="s">
        <v>86</v>
      </c>
    </row>
    <row r="41" spans="1:9" s="80" customFormat="1" ht="28.9" customHeight="1" x14ac:dyDescent="0.25">
      <c r="A41" s="72">
        <v>7</v>
      </c>
      <c r="B41" s="67" t="s">
        <v>114</v>
      </c>
      <c r="C41" s="100"/>
      <c r="D41" s="100"/>
      <c r="E41" s="76"/>
      <c r="F41" s="86"/>
      <c r="G41" s="4"/>
      <c r="H41" s="79"/>
      <c r="I41" s="45" t="s">
        <v>87</v>
      </c>
    </row>
    <row r="42" spans="1:9" s="80" customFormat="1" ht="25.5" customHeight="1" x14ac:dyDescent="0.25">
      <c r="A42" s="72">
        <v>8</v>
      </c>
      <c r="B42" s="67" t="s">
        <v>115</v>
      </c>
      <c r="C42" s="99"/>
      <c r="D42" s="99"/>
      <c r="E42" s="76"/>
      <c r="F42" s="86"/>
      <c r="G42" s="4"/>
      <c r="H42" s="79">
        <v>65383764</v>
      </c>
      <c r="I42" s="90" t="s">
        <v>45</v>
      </c>
    </row>
    <row r="43" spans="1:9" s="80" customFormat="1" ht="32.450000000000003" customHeight="1" x14ac:dyDescent="0.25">
      <c r="A43" s="72">
        <v>9</v>
      </c>
      <c r="B43" s="67" t="s">
        <v>116</v>
      </c>
      <c r="C43" s="100"/>
      <c r="D43" s="100"/>
      <c r="E43" s="76"/>
      <c r="F43" s="86"/>
      <c r="G43" s="4"/>
      <c r="H43" s="79">
        <v>18711764</v>
      </c>
      <c r="I43" s="92" t="s">
        <v>88</v>
      </c>
    </row>
    <row r="44" spans="1:9" s="80" customFormat="1" ht="25.5" customHeight="1" x14ac:dyDescent="0.25">
      <c r="A44" s="72">
        <v>10</v>
      </c>
      <c r="B44" s="67" t="s">
        <v>117</v>
      </c>
      <c r="C44" s="100"/>
      <c r="D44" s="100"/>
      <c r="E44" s="76"/>
      <c r="F44" s="86"/>
      <c r="G44" s="4"/>
      <c r="H44" s="79">
        <v>27370000</v>
      </c>
      <c r="I44" s="46" t="s">
        <v>89</v>
      </c>
    </row>
    <row r="45" spans="1:9" x14ac:dyDescent="0.25">
      <c r="D45" s="144"/>
      <c r="E45" s="144"/>
      <c r="F45" s="144"/>
    </row>
    <row r="46" spans="1:9" x14ac:dyDescent="0.25">
      <c r="D46" s="139" t="s">
        <v>57</v>
      </c>
      <c r="E46" s="139"/>
      <c r="F46" s="139"/>
    </row>
    <row r="47" spans="1:9" x14ac:dyDescent="0.25">
      <c r="D47" s="138"/>
      <c r="E47" s="138"/>
      <c r="F47" s="138"/>
    </row>
    <row r="48" spans="1:9" x14ac:dyDescent="0.25">
      <c r="D48" s="139"/>
      <c r="E48" s="139"/>
      <c r="F48" s="139"/>
    </row>
    <row r="51" spans="4:6" x14ac:dyDescent="0.25">
      <c r="D51" s="140" t="s">
        <v>93</v>
      </c>
      <c r="E51" s="140"/>
      <c r="F51" s="140"/>
    </row>
  </sheetData>
  <mergeCells count="19">
    <mergeCell ref="D51:F51"/>
    <mergeCell ref="C5:F5"/>
    <mergeCell ref="A6:F6"/>
    <mergeCell ref="A7:F7"/>
    <mergeCell ref="A8:F8"/>
    <mergeCell ref="A9:F9"/>
    <mergeCell ref="A11:F11"/>
    <mergeCell ref="E12:F12"/>
    <mergeCell ref="D45:F45"/>
    <mergeCell ref="D46:F46"/>
    <mergeCell ref="D47:F47"/>
    <mergeCell ref="D48:F48"/>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Bieu 2 đầu năm</vt:lpstr>
      <vt:lpstr>B2 Đ1</vt:lpstr>
      <vt:lpstr>B2 Đ2</vt:lpstr>
      <vt:lpstr>B2 Đ3</vt:lpstr>
      <vt:lpstr>B2 Đ4</vt:lpstr>
      <vt:lpstr>Biểu 3 Q1</vt:lpstr>
      <vt:lpstr>Bieu 3 Q2</vt:lpstr>
      <vt:lpstr>Bieu 6 t</vt:lpstr>
      <vt:lpstr>Bieu 3 Q3</vt:lpstr>
      <vt:lpstr>Bieu 9 t</vt:lpstr>
      <vt:lpstr>Bieu 3 Q4</vt:lpstr>
      <vt:lpstr>Bieu 4 </vt:lpstr>
      <vt:lpstr>'Bieu 2 đầu năm'!Print_Titles</vt:lpstr>
      <vt:lpstr>'Biểu 3 Q1'!Print_Titles</vt:lpstr>
      <vt:lpstr>'Bieu 3 Q2'!Print_Titles</vt:lpstr>
      <vt:lpstr>'Bieu 3 Q3'!Print_Titles</vt:lpstr>
      <vt:lpstr>'Bieu 3 Q4'!Print_Titles</vt:lpstr>
      <vt:lpstr>'Bieu 4 '!Print_Titles</vt:lpstr>
      <vt:lpstr>'Bieu 6 t'!Print_Titles</vt:lpstr>
      <vt:lpstr>'Bieu 9 t'!Print_Titles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2022-11-28T14:43:14Z</cp:lastPrinted>
  <dcterms:created xsi:type="dcterms:W3CDTF">2016-10-14T10:52:32Z</dcterms:created>
  <dcterms:modified xsi:type="dcterms:W3CDTF">2022-11-28T16:04:33Z</dcterms:modified>
</cp:coreProperties>
</file>