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60" windowHeight="7680" tabRatio="829" activeTab="7"/>
  </bookViews>
  <sheets>
    <sheet name="Bieu 2 đầu năm" sheetId="2" r:id="rId1"/>
    <sheet name="B2 Đ1" sheetId="26" r:id="rId2"/>
    <sheet name="Biểu 3 Q1" sheetId="20" r:id="rId3"/>
    <sheet name="Bieu 3 Q2" sheetId="23" r:id="rId4"/>
    <sheet name="Bieu 3 6 tháng" sheetId="31" r:id="rId5"/>
    <sheet name="Bieu 3 Q3" sheetId="32" r:id="rId6"/>
    <sheet name="Bieu 3 9 tháng" sheetId="38" r:id="rId7"/>
    <sheet name="Bieu 3 Q4" sheetId="33" r:id="rId8"/>
    <sheet name="Bieu 3 12 tháng" sheetId="35" r:id="rId9"/>
    <sheet name="Bieu 4 QT 2021" sheetId="34" r:id="rId10"/>
    <sheet name="Bieu 4 Thu ngoai" sheetId="30" r:id="rId11"/>
    <sheet name="Bieu 4 Thu ngoai nam học" sheetId="39" r:id="rId12"/>
  </sheets>
  <definedNames>
    <definedName name="_xlnm.Print_Area" localSheetId="9" xml:space="preserve">        'Bieu 4 QT 2021'!$A$1:$I$54</definedName>
    <definedName name="_xlnm.Print_Area" localSheetId="10" xml:space="preserve">        'Bieu 4 Thu ngoai'!$A$1:$I$27</definedName>
    <definedName name="_xlnm.Print_Area" localSheetId="11" xml:space="preserve">        'Bieu 4 Thu ngoai nam học'!$A$1:$I$26</definedName>
    <definedName name="_xlnm.Print_Titles" localSheetId="1">'B2 Đ1'!#REF!</definedName>
    <definedName name="_xlnm.Print_Titles" localSheetId="0">'Bieu 2 đầu năm'!$9:$9</definedName>
    <definedName name="_xlnm.Print_Titles" localSheetId="8">'Bieu 3 12 tháng'!$14:$14</definedName>
    <definedName name="_xlnm.Print_Titles" localSheetId="4">'Bieu 3 6 tháng'!$14:$14</definedName>
    <definedName name="_xlnm.Print_Titles" localSheetId="6">'Bieu 3 9 tháng'!$14:$14</definedName>
    <definedName name="_xlnm.Print_Titles" localSheetId="2">'Biểu 3 Q1'!$14:$15</definedName>
    <definedName name="_xlnm.Print_Titles" localSheetId="3">'Bieu 3 Q2'!$14:$14</definedName>
    <definedName name="_xlnm.Print_Titles" localSheetId="5">'Bieu 3 Q3'!$14:$14</definedName>
    <definedName name="_xlnm.Print_Titles" localSheetId="7">'Bieu 3 Q4'!$14:$14</definedName>
    <definedName name="_xlnm.Print_Titles" localSheetId="9">'Bieu 4 QT 2021'!$9:$9</definedName>
    <definedName name="_xlnm.Print_Titles" localSheetId="10">'Bieu 4 Thu ngoai'!$9:$9</definedName>
    <definedName name="_xlnm.Print_Titles" localSheetId="11">'Bieu 4 Thu ngoai nam học'!$9:$9</definedName>
  </definedNames>
  <calcPr calcId="124519"/>
</workbook>
</file>

<file path=xl/calcChain.xml><?xml version="1.0" encoding="utf-8"?>
<calcChain xmlns="http://schemas.openxmlformats.org/spreadsheetml/2006/main">
  <c r="D18" i="39"/>
  <c r="D17"/>
  <c r="D16"/>
  <c r="D15"/>
  <c r="D14"/>
  <c r="D13"/>
  <c r="D21" l="1"/>
  <c r="C21" s="1"/>
  <c r="D20"/>
  <c r="C20" s="1"/>
  <c r="D19"/>
  <c r="C19" s="1"/>
  <c r="G18"/>
  <c r="H18"/>
  <c r="G17"/>
  <c r="H17"/>
  <c r="H16"/>
  <c r="G16"/>
  <c r="G15"/>
  <c r="H15"/>
  <c r="G14"/>
  <c r="H14"/>
  <c r="G13"/>
  <c r="H13"/>
  <c r="F12"/>
  <c r="E12"/>
  <c r="D12"/>
  <c r="C12"/>
  <c r="E38" i="38"/>
  <c r="E37"/>
  <c r="E36"/>
  <c r="E33"/>
  <c r="E32"/>
  <c r="C38" i="32"/>
  <c r="E38" s="1"/>
  <c r="A7" i="38"/>
  <c r="I16" i="39" l="1"/>
  <c r="I15"/>
  <c r="G12"/>
  <c r="H12"/>
  <c r="I14"/>
  <c r="I13"/>
  <c r="I17"/>
  <c r="I18"/>
  <c r="F17" i="30"/>
  <c r="F16"/>
  <c r="F15"/>
  <c r="F14"/>
  <c r="F13"/>
  <c r="F19"/>
  <c r="D18"/>
  <c r="D17"/>
  <c r="D16"/>
  <c r="D15"/>
  <c r="D13"/>
  <c r="C38" i="23"/>
  <c r="C38" i="31" s="1"/>
  <c r="C37" i="23"/>
  <c r="C37" i="31" s="1"/>
  <c r="C37" i="32" s="1"/>
  <c r="C23" i="35"/>
  <c r="D23"/>
  <c r="D26"/>
  <c r="C26"/>
  <c r="D38" i="38"/>
  <c r="D38" i="35" s="1"/>
  <c r="D37" i="31"/>
  <c r="D37" i="38" s="1"/>
  <c r="D33" i="34"/>
  <c r="D32"/>
  <c r="C31"/>
  <c r="C28" s="1"/>
  <c r="C27" s="1"/>
  <c r="D16"/>
  <c r="D22"/>
  <c r="D21" s="1"/>
  <c r="C21"/>
  <c r="F22" i="35"/>
  <c r="G17"/>
  <c r="F17"/>
  <c r="D17"/>
  <c r="C17"/>
  <c r="G16"/>
  <c r="F16"/>
  <c r="D16"/>
  <c r="C16"/>
  <c r="D36" i="33"/>
  <c r="F22"/>
  <c r="G17"/>
  <c r="F17"/>
  <c r="D17"/>
  <c r="C17"/>
  <c r="G16"/>
  <c r="F16"/>
  <c r="D16"/>
  <c r="C16"/>
  <c r="F22" i="38"/>
  <c r="G17"/>
  <c r="F17" s="1"/>
  <c r="D17"/>
  <c r="C17"/>
  <c r="G16"/>
  <c r="F16" s="1"/>
  <c r="D16"/>
  <c r="C16"/>
  <c r="D36" i="32"/>
  <c r="F22"/>
  <c r="G17"/>
  <c r="D17"/>
  <c r="F17" s="1"/>
  <c r="C17"/>
  <c r="C16" s="1"/>
  <c r="G16"/>
  <c r="F22" i="31"/>
  <c r="G17"/>
  <c r="F17" s="1"/>
  <c r="D17"/>
  <c r="C17"/>
  <c r="D16"/>
  <c r="C16"/>
  <c r="C37" i="38" l="1"/>
  <c r="E37" i="32"/>
  <c r="D16"/>
  <c r="F16" s="1"/>
  <c r="C38" i="38"/>
  <c r="C37" i="33"/>
  <c r="E38" i="31"/>
  <c r="D36"/>
  <c r="D31" i="34"/>
  <c r="D28" s="1"/>
  <c r="D27" s="1"/>
  <c r="C36" i="32"/>
  <c r="C33" s="1"/>
  <c r="C32" s="1"/>
  <c r="C36" i="31"/>
  <c r="C33" s="1"/>
  <c r="C32" s="1"/>
  <c r="E37"/>
  <c r="D37" i="35"/>
  <c r="D36" i="38"/>
  <c r="D33" i="31"/>
  <c r="D33" i="33"/>
  <c r="D33" i="38"/>
  <c r="D33" i="32"/>
  <c r="E33" s="1"/>
  <c r="G16" i="31"/>
  <c r="F16" s="1"/>
  <c r="E38" i="23"/>
  <c r="E37"/>
  <c r="D36"/>
  <c r="C36"/>
  <c r="C33" s="1"/>
  <c r="C32" s="1"/>
  <c r="F22"/>
  <c r="G17"/>
  <c r="F17"/>
  <c r="D17"/>
  <c r="C17"/>
  <c r="G16"/>
  <c r="F16"/>
  <c r="D16"/>
  <c r="C16"/>
  <c r="D36" i="20"/>
  <c r="D33" s="1"/>
  <c r="D32" s="1"/>
  <c r="C36"/>
  <c r="C33" s="1"/>
  <c r="E38"/>
  <c r="E37"/>
  <c r="E72" i="38"/>
  <c r="C71"/>
  <c r="E71" s="1"/>
  <c r="F70"/>
  <c r="C70"/>
  <c r="E70" s="1"/>
  <c r="D69"/>
  <c r="E69" s="1"/>
  <c r="F68"/>
  <c r="C68"/>
  <c r="E68" s="1"/>
  <c r="F67"/>
  <c r="C67"/>
  <c r="E67" s="1"/>
  <c r="F66"/>
  <c r="C66"/>
  <c r="F65"/>
  <c r="C65"/>
  <c r="E65" s="1"/>
  <c r="F64"/>
  <c r="C64"/>
  <c r="E64" s="1"/>
  <c r="F63"/>
  <c r="C63"/>
  <c r="E63" s="1"/>
  <c r="C62"/>
  <c r="E62" s="1"/>
  <c r="F61"/>
  <c r="C61"/>
  <c r="E61" s="1"/>
  <c r="F60"/>
  <c r="C60"/>
  <c r="E60" s="1"/>
  <c r="F59"/>
  <c r="C59"/>
  <c r="E59" s="1"/>
  <c r="D58"/>
  <c r="F58" s="1"/>
  <c r="C57"/>
  <c r="F56"/>
  <c r="C56"/>
  <c r="E56" s="1"/>
  <c r="C55"/>
  <c r="E55" s="1"/>
  <c r="C54"/>
  <c r="E54" s="1"/>
  <c r="F53"/>
  <c r="C53"/>
  <c r="E53" s="1"/>
  <c r="F52"/>
  <c r="C52"/>
  <c r="F51"/>
  <c r="D50"/>
  <c r="F50" s="1"/>
  <c r="E73" i="35"/>
  <c r="C72"/>
  <c r="E72" s="1"/>
  <c r="F71"/>
  <c r="C71"/>
  <c r="E71" s="1"/>
  <c r="D70"/>
  <c r="E70" s="1"/>
  <c r="F69"/>
  <c r="C69"/>
  <c r="E69" s="1"/>
  <c r="F68"/>
  <c r="C68"/>
  <c r="E68" s="1"/>
  <c r="F67"/>
  <c r="C67"/>
  <c r="F66"/>
  <c r="C66"/>
  <c r="E66" s="1"/>
  <c r="F65"/>
  <c r="C65"/>
  <c r="E65" s="1"/>
  <c r="F64"/>
  <c r="C64"/>
  <c r="E64" s="1"/>
  <c r="C63"/>
  <c r="E63" s="1"/>
  <c r="F62"/>
  <c r="C62"/>
  <c r="E62" s="1"/>
  <c r="F61"/>
  <c r="C61"/>
  <c r="E61" s="1"/>
  <c r="F60"/>
  <c r="C60"/>
  <c r="E60" s="1"/>
  <c r="D59"/>
  <c r="E59" s="1"/>
  <c r="C58"/>
  <c r="F57"/>
  <c r="C57"/>
  <c r="E57" s="1"/>
  <c r="C56"/>
  <c r="E56" s="1"/>
  <c r="C55"/>
  <c r="E55" s="1"/>
  <c r="F54"/>
  <c r="C54"/>
  <c r="E54" s="1"/>
  <c r="F53"/>
  <c r="C53"/>
  <c r="F52"/>
  <c r="F51"/>
  <c r="D51"/>
  <c r="C33" i="26"/>
  <c r="E68" i="23"/>
  <c r="C67"/>
  <c r="E67" s="1"/>
  <c r="F66"/>
  <c r="C66"/>
  <c r="E66" s="1"/>
  <c r="D65"/>
  <c r="E65" s="1"/>
  <c r="F64"/>
  <c r="C64"/>
  <c r="E64" s="1"/>
  <c r="F63"/>
  <c r="C63"/>
  <c r="E63" s="1"/>
  <c r="F62"/>
  <c r="C62"/>
  <c r="F61"/>
  <c r="C61"/>
  <c r="E61" s="1"/>
  <c r="F60"/>
  <c r="C60"/>
  <c r="E60" s="1"/>
  <c r="F59"/>
  <c r="C59"/>
  <c r="E59" s="1"/>
  <c r="C58"/>
  <c r="E58" s="1"/>
  <c r="F57"/>
  <c r="C57"/>
  <c r="E57" s="1"/>
  <c r="F56"/>
  <c r="C56"/>
  <c r="E56" s="1"/>
  <c r="F55"/>
  <c r="C55"/>
  <c r="E55" s="1"/>
  <c r="D54"/>
  <c r="E54" s="1"/>
  <c r="C53"/>
  <c r="F52"/>
  <c r="C52"/>
  <c r="E52" s="1"/>
  <c r="C51"/>
  <c r="E51" s="1"/>
  <c r="C50"/>
  <c r="E50" s="1"/>
  <c r="F49"/>
  <c r="C49"/>
  <c r="E49" s="1"/>
  <c r="F48"/>
  <c r="C48"/>
  <c r="F47"/>
  <c r="D46"/>
  <c r="F46" s="1"/>
  <c r="E73" i="31"/>
  <c r="C72"/>
  <c r="E72" s="1"/>
  <c r="F71"/>
  <c r="C71"/>
  <c r="E71" s="1"/>
  <c r="D70"/>
  <c r="E70" s="1"/>
  <c r="F69"/>
  <c r="C69"/>
  <c r="E69" s="1"/>
  <c r="F68"/>
  <c r="C68"/>
  <c r="E68" s="1"/>
  <c r="F67"/>
  <c r="C67"/>
  <c r="F66"/>
  <c r="C66"/>
  <c r="E66" s="1"/>
  <c r="F65"/>
  <c r="C65"/>
  <c r="E65" s="1"/>
  <c r="F64"/>
  <c r="C64"/>
  <c r="E64" s="1"/>
  <c r="C63"/>
  <c r="E63" s="1"/>
  <c r="F62"/>
  <c r="C62"/>
  <c r="E62" s="1"/>
  <c r="F61"/>
  <c r="C61"/>
  <c r="E61" s="1"/>
  <c r="F60"/>
  <c r="C60"/>
  <c r="E60" s="1"/>
  <c r="D59"/>
  <c r="F59" s="1"/>
  <c r="C58"/>
  <c r="F57"/>
  <c r="C57"/>
  <c r="E57" s="1"/>
  <c r="C56"/>
  <c r="E56" s="1"/>
  <c r="C55"/>
  <c r="E55" s="1"/>
  <c r="F54"/>
  <c r="C54"/>
  <c r="E54" s="1"/>
  <c r="F53"/>
  <c r="C53"/>
  <c r="F52"/>
  <c r="F51"/>
  <c r="D51"/>
  <c r="E12" i="30"/>
  <c r="C12"/>
  <c r="H14"/>
  <c r="G14"/>
  <c r="G15"/>
  <c r="G16"/>
  <c r="G17"/>
  <c r="G18"/>
  <c r="G19"/>
  <c r="G13"/>
  <c r="H13"/>
  <c r="H15"/>
  <c r="H16"/>
  <c r="H17"/>
  <c r="H19"/>
  <c r="D12"/>
  <c r="D22"/>
  <c r="C22" s="1"/>
  <c r="D21"/>
  <c r="D20"/>
  <c r="C20" s="1"/>
  <c r="E36" i="32" l="1"/>
  <c r="E33" i="31"/>
  <c r="C51" i="38"/>
  <c r="E51" s="1"/>
  <c r="I13" i="30"/>
  <c r="C38" i="33"/>
  <c r="C36" s="1"/>
  <c r="E36" i="23"/>
  <c r="C36" i="38"/>
  <c r="C33" s="1"/>
  <c r="C32" s="1"/>
  <c r="E37" i="33"/>
  <c r="C37" i="35"/>
  <c r="E37" s="1"/>
  <c r="E36" i="31"/>
  <c r="C52"/>
  <c r="E52" s="1"/>
  <c r="C52" i="35"/>
  <c r="E52" s="1"/>
  <c r="D32" i="31"/>
  <c r="E32" s="1"/>
  <c r="D36" i="35"/>
  <c r="D32" i="33"/>
  <c r="E58" i="38"/>
  <c r="D32"/>
  <c r="D32" i="32"/>
  <c r="E32" s="1"/>
  <c r="D33" i="23"/>
  <c r="E36" i="20"/>
  <c r="C47" i="23"/>
  <c r="E47" s="1"/>
  <c r="E33" i="20"/>
  <c r="F69" i="38"/>
  <c r="F59" i="35"/>
  <c r="F70"/>
  <c r="F54" i="23"/>
  <c r="F65"/>
  <c r="E59" i="31"/>
  <c r="F70"/>
  <c r="G12" i="30"/>
  <c r="I19"/>
  <c r="F12"/>
  <c r="H18"/>
  <c r="H12" s="1"/>
  <c r="I15"/>
  <c r="I16"/>
  <c r="I17"/>
  <c r="I14"/>
  <c r="C21"/>
  <c r="I18" l="1"/>
  <c r="C33" i="33"/>
  <c r="E36"/>
  <c r="C38" i="35"/>
  <c r="E38" s="1"/>
  <c r="E38" i="33"/>
  <c r="D33" i="35"/>
  <c r="E33" i="23"/>
  <c r="D32"/>
  <c r="E32" s="1"/>
  <c r="C36" i="35" l="1"/>
  <c r="C33" s="1"/>
  <c r="C32" s="1"/>
  <c r="C32" i="33"/>
  <c r="E32" s="1"/>
  <c r="E33"/>
  <c r="D32" i="35"/>
  <c r="G17" i="20"/>
  <c r="G16" s="1"/>
  <c r="D17"/>
  <c r="F17" s="1"/>
  <c r="F22"/>
  <c r="C17"/>
  <c r="C16" s="1"/>
  <c r="E32" i="35" l="1"/>
  <c r="E33"/>
  <c r="E36"/>
  <c r="D16" i="20"/>
  <c r="C32" i="2"/>
  <c r="C15"/>
  <c r="C14" s="1"/>
  <c r="C13" s="1"/>
  <c r="C10" s="1"/>
  <c r="F16" i="20" l="1"/>
  <c r="C25" i="26"/>
  <c r="C32" i="20" l="1"/>
  <c r="E32" s="1"/>
  <c r="C24" i="2" l="1"/>
  <c r="D15" i="34" l="1"/>
  <c r="D12" s="1"/>
  <c r="C15"/>
  <c r="C12" s="1"/>
  <c r="C11" s="1"/>
  <c r="E12" l="1"/>
  <c r="D11"/>
  <c r="E11" s="1"/>
</calcChain>
</file>

<file path=xl/comments1.xml><?xml version="1.0" encoding="utf-8"?>
<comments xmlns="http://schemas.openxmlformats.org/spreadsheetml/2006/main">
  <authors>
    <author>Mr:Le Minh Khai</author>
  </authors>
  <commentList>
    <comment ref="B48" authorId="0">
      <text>
        <r>
          <rPr>
            <b/>
            <sz val="8"/>
            <color indexed="81"/>
            <rFont val="Tahoma"/>
            <family val="2"/>
          </rPr>
          <t>Mr:Le Minh Khai:</t>
        </r>
        <r>
          <rPr>
            <sz val="8"/>
            <color indexed="81"/>
            <rFont val="Tahoma"/>
            <family val="2"/>
          </rPr>
          <t xml:space="preserve">
</t>
        </r>
      </text>
    </comment>
  </commentList>
</comments>
</file>

<file path=xl/comments2.xml><?xml version="1.0" encoding="utf-8"?>
<comments xmlns="http://schemas.openxmlformats.org/spreadsheetml/2006/main">
  <authors>
    <author>Mr:Le Minh Khai</author>
  </authors>
  <commentList>
    <comment ref="B53" authorId="0">
      <text>
        <r>
          <rPr>
            <b/>
            <sz val="8"/>
            <color indexed="81"/>
            <rFont val="Tahoma"/>
            <family val="2"/>
          </rPr>
          <t>Mr:Le Minh Khai:</t>
        </r>
        <r>
          <rPr>
            <sz val="8"/>
            <color indexed="81"/>
            <rFont val="Tahoma"/>
            <family val="2"/>
          </rPr>
          <t xml:space="preserve">
</t>
        </r>
      </text>
    </comment>
  </commentList>
</comments>
</file>

<file path=xl/comments3.xml><?xml version="1.0" encoding="utf-8"?>
<comments xmlns="http://schemas.openxmlformats.org/spreadsheetml/2006/main">
  <authors>
    <author>Mr:Le Minh Khai</author>
  </authors>
  <commentList>
    <comment ref="B52" authorId="0">
      <text>
        <r>
          <rPr>
            <b/>
            <sz val="8"/>
            <color indexed="81"/>
            <rFont val="Tahoma"/>
            <family val="2"/>
          </rPr>
          <t>Mr:Le Minh Khai:</t>
        </r>
        <r>
          <rPr>
            <sz val="8"/>
            <color indexed="81"/>
            <rFont val="Tahoma"/>
            <family val="2"/>
          </rPr>
          <t xml:space="preserve">
</t>
        </r>
      </text>
    </comment>
  </commentList>
</comments>
</file>

<file path=xl/comments4.xml><?xml version="1.0" encoding="utf-8"?>
<comments xmlns="http://schemas.openxmlformats.org/spreadsheetml/2006/main">
  <authors>
    <author>Mr:Le Minh Khai</author>
  </authors>
  <commentList>
    <comment ref="B53" authorId="0">
      <text>
        <r>
          <rPr>
            <b/>
            <sz val="8"/>
            <color indexed="81"/>
            <rFont val="Tahoma"/>
            <family val="2"/>
          </rPr>
          <t>Mr:Le Minh Khai:</t>
        </r>
        <r>
          <rPr>
            <sz val="8"/>
            <color indexed="81"/>
            <rFont val="Tahoma"/>
            <family val="2"/>
          </rPr>
          <t xml:space="preserve">
</t>
        </r>
      </text>
    </comment>
  </commentList>
</comments>
</file>

<file path=xl/sharedStrings.xml><?xml version="1.0" encoding="utf-8"?>
<sst xmlns="http://schemas.openxmlformats.org/spreadsheetml/2006/main" count="958" uniqueCount="196">
  <si>
    <t>A</t>
  </si>
  <si>
    <t>I</t>
  </si>
  <si>
    <t>II</t>
  </si>
  <si>
    <t>III</t>
  </si>
  <si>
    <t>B</t>
  </si>
  <si>
    <t>Nội dung</t>
  </si>
  <si>
    <t xml:space="preserve">Số 
TT </t>
  </si>
  <si>
    <t>Chi quản lý hành chính</t>
  </si>
  <si>
    <t>Dự toán được giao</t>
  </si>
  <si>
    <t>Quyết toán chi ngân sách nhà nước</t>
  </si>
  <si>
    <t>Số 
TT</t>
  </si>
  <si>
    <t>(Dùng cho đơn vị sử dụng ngân sách)</t>
  </si>
  <si>
    <t>Tổng số thu, chi, nộp ngân sách phí, lệ phí</t>
  </si>
  <si>
    <t xml:space="preserve"> Số thu phí, lệ phí</t>
  </si>
  <si>
    <t>1.1</t>
  </si>
  <si>
    <t>Lệ phí</t>
  </si>
  <si>
    <t>1.2</t>
  </si>
  <si>
    <t>Phí</t>
  </si>
  <si>
    <t>Chi từ nguồn thu phí được để lại</t>
  </si>
  <si>
    <t>2.1</t>
  </si>
  <si>
    <t>a</t>
  </si>
  <si>
    <t>b</t>
  </si>
  <si>
    <t>Kinh phí nhiệm vụ không thường xuyên</t>
  </si>
  <si>
    <t>2.2</t>
  </si>
  <si>
    <t xml:space="preserve">Kinh phí không thực hiện chế độ tự chủ </t>
  </si>
  <si>
    <t>3.1</t>
  </si>
  <si>
    <t>3.2</t>
  </si>
  <si>
    <t>Dự toán chi ngân sách nhà nước</t>
  </si>
  <si>
    <t>Kinh phí thực hiện nhiệm vụ khoa học công nghệ</t>
  </si>
  <si>
    <t>2.3</t>
  </si>
  <si>
    <t>Tổng số liệu báo cáo
 quyết toán</t>
  </si>
  <si>
    <t>Tổng số liệu quyết toán
 được duyệt</t>
  </si>
  <si>
    <t>Nguồn ngân sách trong nước</t>
  </si>
  <si>
    <t>Chênh lệch</t>
  </si>
  <si>
    <t xml:space="preserve"> Số phí, lệ phí nộp ngân sách nhà nước</t>
  </si>
  <si>
    <t>5=4-3</t>
  </si>
  <si>
    <r>
      <t>Số quyết toán được duyệt chi tiết từng đơn vị trực thuộc</t>
    </r>
    <r>
      <rPr>
        <sz val="9"/>
        <rFont val="Times New Roman"/>
        <family val="1"/>
      </rPr>
      <t xml:space="preserve"> (nếu có đơn vị trực thuộc)</t>
    </r>
  </si>
  <si>
    <t>CỘNG HÒA XÃ HỘI CHỦ NGHĨA VIỆT NAM</t>
  </si>
  <si>
    <t>Độc lập - Tự do - Hạnh phúc</t>
  </si>
  <si>
    <t xml:space="preserve">         Căn cứ Nghị định số 163/2016/NĐ-CP ngày 21 tháng 12 năm 2016 của Chính phủ quy định chi tiết thi hành một số điều của Luật Ngân sách nhà nước;</t>
  </si>
  <si>
    <t>Nghiên cứu khoa học</t>
  </si>
  <si>
    <t>Chi sự nghiệp giáo dục, đào tạo, dạy nghề</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</si>
  <si>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</si>
  <si>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Học phí</t>
  </si>
  <si>
    <t>Chi thanh toán cá nhân</t>
  </si>
  <si>
    <t>Mục 6000: Tiền lương</t>
  </si>
  <si>
    <t>Mục 6100: Phụ cấp lương</t>
  </si>
  <si>
    <t>Mục 6200: Tiền thưởng</t>
  </si>
  <si>
    <t>Mục 6250: Phúc lợi tập thể</t>
  </si>
  <si>
    <t>Mục 6300: Các khoản đóng góp</t>
  </si>
  <si>
    <t>Mục 6400: Các khoản thanh toán khác cho cá nhân</t>
  </si>
  <si>
    <t>Chi nghiệp vụ chuyên môn</t>
  </si>
  <si>
    <t>Mục 6950: Mua sắm tài sản phục vụ công tác chuyên môn</t>
  </si>
  <si>
    <t>Mục 7050: Mua sắm tài sản vô hình</t>
  </si>
  <si>
    <t>Các khoản chi khác</t>
  </si>
  <si>
    <t>Mục 7750: Chi khác</t>
  </si>
  <si>
    <t xml:space="preserve">          ĐV tính: Đồng</t>
  </si>
  <si>
    <t>ĐVT: đồng</t>
  </si>
  <si>
    <t>Số TT</t>
  </si>
  <si>
    <t>Số thu phí, lệ phí</t>
  </si>
  <si>
    <t>Kinh phí nhiệm vụ thường xuyên</t>
  </si>
  <si>
    <t>Kinh phí thực hiện chế độ tự chủ</t>
  </si>
  <si>
    <t>Kinh phí không thực hiện chế độ tự chủ</t>
  </si>
  <si>
    <t>Số phí, lệ phí nộp NSNN</t>
  </si>
  <si>
    <t>Kinh phí nhiệm vụ thường xuyên theo chức năng</t>
  </si>
  <si>
    <t>Chi sự nghiệp y tế, dân số và gia đình</t>
  </si>
  <si>
    <t>HIỆU TRƯỞNG</t>
  </si>
  <si>
    <t>ĐV tính:  đồng</t>
  </si>
  <si>
    <t>Biểu 03</t>
  </si>
  <si>
    <t>Chi thanh toán cho cá nhân</t>
  </si>
  <si>
    <t>Mục 6050: Tiền công trả cho vị trí lao động thường xuyên theo hợp đồng</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</si>
  <si>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</si>
  <si>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</si>
  <si>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</si>
  <si>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</si>
  <si>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</si>
  <si>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 xml:space="preserve"> Mục 6750: Chi phí thuê mướn</t>
  </si>
  <si>
    <r>
      <t xml:space="preserve"> Mục 6900:</t>
    </r>
    <r>
      <rPr>
        <b/>
        <sz val="12"/>
        <rFont val="Times New Roman"/>
        <family val="1"/>
      </rPr>
      <t xml:space="preserve"> </t>
    </r>
    <r>
      <rPr>
        <sz val="12"/>
        <rFont val="Times New Roman"/>
        <family val="1"/>
      </rPr>
      <t>Sửa chữa, duy tu tài sản phục vụ công tác chuyên môn và các công trình cơ sở hạ tầng.</t>
    </r>
  </si>
  <si>
    <r>
      <t xml:space="preserve"> </t>
    </r>
    <r>
      <rPr>
        <sz val="12"/>
        <rFont val="Times New Roman"/>
        <family val="1"/>
      </rPr>
      <t>Mục 7000: Chí phí nghiệp vụ chuyên môn của từng ngành</t>
    </r>
  </si>
  <si>
    <t>Thực hiện quý I/Dự toán năm (tỷ lệ %)</t>
  </si>
  <si>
    <t>Thực hiện quý I nay so với cùng kỳ năm trước (tỷ lệ %)</t>
  </si>
  <si>
    <t>Chia tỷ lệ % ở cột cùng kỳ ở phần I;1.1;1;2;3;1.2 nhé</t>
  </si>
  <si>
    <t>Thu hoạt động SX, cung ứng dịch vụ</t>
  </si>
  <si>
    <t>Chi hoạt động SX, cung ứng dịch vụ</t>
  </si>
  <si>
    <t xml:space="preserve"> - Mục 6000 Tiền lương</t>
  </si>
  <si>
    <t xml:space="preserve"> - Mục 6050 Tiền công trả cho lao động
 thường xuyên theo hợp đồng</t>
  </si>
  <si>
    <t xml:space="preserve"> - Mục 6100 Phụ cấp lương</t>
  </si>
  <si>
    <t xml:space="preserve"> - Mục 6200 Tiền thưởng</t>
  </si>
  <si>
    <t xml:space="preserve"> - Mục 6250 Phúc lợi tập thể</t>
  </si>
  <si>
    <t xml:space="preserve"> - Mục 6300 Các khoản đóng góp</t>
  </si>
  <si>
    <t xml:space="preserve"> - Mục 6400 Các khoản thanh toán khác cho cá nhân</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</si>
  <si>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</si>
  <si>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</si>
  <si>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</si>
  <si>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</si>
  <si>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</si>
  <si>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 xml:space="preserve"> Mục 6750 Chi phí thuê mướn</t>
  </si>
  <si>
    <t xml:space="preserve"> Mục 6900 Sửa chữa tài sản phục vụ công tác chuyên môn và duy tu, bảo dưỡng các công trình cơ sở hạ tầng từ kinh phí thường xuyên</t>
  </si>
  <si>
    <t xml:space="preserve"> Mục 7000 Chi phí nghiệp vụ chuyên môn của từng ngành</t>
  </si>
  <si>
    <t>Chi mua sắm tài sản</t>
  </si>
  <si>
    <t>Mục 7050 Mua, đầu tư tài sản vô hình</t>
  </si>
  <si>
    <t>Mục 6950 Mua sắm tài sản dùng cho công tác chuyên môn</t>
  </si>
  <si>
    <t>Chi khác</t>
  </si>
  <si>
    <t>Mục 7750 Chi khác</t>
  </si>
  <si>
    <t>Tiền vệ sinh</t>
  </si>
  <si>
    <t>Tiền CSSKBĐ</t>
  </si>
  <si>
    <t>Chương: 622 Loại 070 Khoản 072</t>
  </si>
  <si>
    <t>Tiền nước uống</t>
  </si>
  <si>
    <t>Tiền tiếng Anh người NN</t>
  </si>
  <si>
    <t>Tiền tin học</t>
  </si>
  <si>
    <t>Tiền Kỹ năng sống</t>
  </si>
  <si>
    <t>Tiền BHYT</t>
  </si>
  <si>
    <t>Trần Thị Hạnh</t>
  </si>
  <si>
    <t>Đơn vị: Trường Tiểu học Thủy An</t>
  </si>
  <si>
    <t>Tiền xe đạp</t>
  </si>
  <si>
    <t>Kỳ 2 năm học 2020-2021</t>
  </si>
  <si>
    <t>Thu</t>
  </si>
  <si>
    <t>Chi</t>
  </si>
  <si>
    <t xml:space="preserve">Thu </t>
  </si>
  <si>
    <t>Các khoản thu dich vụ</t>
  </si>
  <si>
    <t>Tiền BHYT năm 2021</t>
  </si>
  <si>
    <t xml:space="preserve">          ĐVT: Đồng</t>
  </si>
  <si>
    <t xml:space="preserve"> QUYẾT TOÁN THU - CHI NGÂN SÁCH NHÀ NƯỚC NĂM 2021</t>
  </si>
  <si>
    <t>CÔNG KHAI THỰC HIỆN DỰ TOÁN THU- CHI NGÂN SÁCH QUÝ II NĂM 2021</t>
  </si>
  <si>
    <t>Biểu số 3 - Ban hành kèm theo Thông tư số 90 ngày 28/9/2018 Của Bộ Tài chính</t>
  </si>
  <si>
    <t xml:space="preserve">Ước thực hiện quý/6 tháng/năm </t>
  </si>
  <si>
    <t>Dự toán năm</t>
  </si>
  <si>
    <t>Ước thực hiện/Dự toán năm (tỷ lệ %)</t>
  </si>
  <si>
    <t>Ước thực hiện quý (6 tháng, năm) này so với cùng kỳ năm trước (tỷ lệ %)</t>
  </si>
  <si>
    <t>Chi Quản lý hành chính</t>
  </si>
  <si>
    <t>Chi sự nghiệp khoa học và công nghệ</t>
  </si>
  <si>
    <t>Chi sự nghiệp giáo dục, đào tạo và dạy nghề</t>
  </si>
  <si>
    <t>Chi hoạt động kinh tế</t>
  </si>
  <si>
    <t>Chi đảm bảo xã hội</t>
  </si>
  <si>
    <t>Chi sự nghiệp bảo vệ môi trường</t>
  </si>
  <si>
    <t>Chi sự nghiệp văn hóa thông tin</t>
  </si>
  <si>
    <t>Chi sự nghiệp phát thanh, truyền hình, thông tấn</t>
  </si>
  <si>
    <t>Chi sự nghiệp thể dục thể thao</t>
  </si>
  <si>
    <t>(Dùng cho đơn vị dự toán cấp trên và đơn vị dự toán sử dụng ngân sách nhà nước)</t>
  </si>
  <si>
    <t>Biểu số 2 - Ban hành kèm theo Thông tư số 90 ngày 28 tháng 9 năm 2018 Của Bộ Tài chính</t>
  </si>
  <si>
    <t>(Kèm theo thông báo số 115/TB-THTA ngày 08/7/2021 của trường Tiểu học Thủy An)</t>
  </si>
  <si>
    <t xml:space="preserve">Chương: 622 </t>
  </si>
  <si>
    <t>Dự toán năm + điều chỉnh + bổ sung</t>
  </si>
  <si>
    <t>Ước thực hiện quý III năm 2021</t>
  </si>
  <si>
    <t>Ước thực hiện quý IV năm 2021</t>
  </si>
  <si>
    <t>Quyết toán thu, chi, nộp ngân sách phí, lệ phí</t>
  </si>
  <si>
    <t>Thu khác</t>
  </si>
  <si>
    <t>Chi từ nguồn thu phí được khấu trừ hoặc để lại</t>
  </si>
  <si>
    <t>Chi sự nghiệp</t>
  </si>
  <si>
    <t>Số phí, lệ phí nộp ngân sách nhà nước</t>
  </si>
  <si>
    <t>Thu hoạt động sản xuất, Cung ứng dịch vụ</t>
  </si>
  <si>
    <t>Chi hoạt động sản xuất, Cung ứng dịch vụ</t>
  </si>
  <si>
    <t>Ước thực hiện quý II năm 2021</t>
  </si>
  <si>
    <t>Ước thực hiện 9  tháng</t>
  </si>
  <si>
    <t>Ước thực hiện quý (9 tháng, năm) này so với cùng kỳ năm trước (tỷ lệ %)</t>
  </si>
  <si>
    <t>Biểu số 4 - Ban hành kèm theo Thông tư số 90 ngày 28 tháng 9 năm 2018 Của Bộ Tài chính</t>
  </si>
  <si>
    <t xml:space="preserve">Ước thực hiện 12 tháng </t>
  </si>
  <si>
    <t xml:space="preserve">   DỰ TOÁN THU - CHI NGÂN SÁCH NHÀ NƯỚC ĐẦU NĂM 2022</t>
  </si>
  <si>
    <t>Kỳ 1 năm học 2021-2022</t>
  </si>
  <si>
    <t>Tổng cộng năm 2021</t>
  </si>
  <si>
    <t xml:space="preserve"> QUYẾT TOÁN THU - CHI  CÁC KHOẢN THU DỊCH VỤ NĂM 2021</t>
  </si>
  <si>
    <t xml:space="preserve"> (Kèm theo Quyết định số:90/QĐ-THTA ngày 31/3/2022 của trường Tiểu học Thủy An)</t>
  </si>
  <si>
    <t>CÔNG KHAI THỰC HIỆN DỰ TOÁN THU- CHI NGÂN SÁCH QUÝ I NĂM 2022</t>
  </si>
  <si>
    <t xml:space="preserve">         Trường Tiểu học Thủy An công khai tình hình thực hiện dự toán thu - chi ngân sách quý I năm 2022 như sau:</t>
  </si>
  <si>
    <t>Dự toán đầu năm 2022</t>
  </si>
  <si>
    <t>Ước thực hiện quý I năm 2022</t>
  </si>
  <si>
    <t xml:space="preserve"> (Đính kèm Thông báo số: 98/TB-THTA ngày 08/4/2022 của trường Tiểu học Thủy An)</t>
  </si>
  <si>
    <t>Đông Triều, ngày 08 tháng 04 năm 2022</t>
  </si>
  <si>
    <t xml:space="preserve"> (Đính kèm Quyết định số: 10/QĐ-THTA ngày 18/01/2022 của trường Tiểu học Thủy An)</t>
  </si>
  <si>
    <t xml:space="preserve">         Căn cứ Thông tư số 61/2017/TT-BTC ngày 15 tháng 6 năm 2017 của Bộ Tài chính hướng dẫn về công khai ngân sách đối với các đơn vị dự toán ngân sách, các tổ chức được ngân sách nhà nước hỗ trợ;</t>
  </si>
  <si>
    <t xml:space="preserve"> (Kèm theo Quyết định số 104/QĐ-THTA ngày 15/4/2022 của trường Tiểu học Thủy An)</t>
  </si>
  <si>
    <t>Đông Triều, ngày 12 tháng 07 năm 2022</t>
  </si>
  <si>
    <t>(Kèm theo thông báo số 229/TB-THTA ngày 12/7/2022 của trường Tiểu học Thủy An)</t>
  </si>
  <si>
    <t xml:space="preserve">    Trường Tiểu học Thủy An công khai tình hình thực hiện dự toán thu - chi ngân sách quý II năm 2022 như sau:</t>
  </si>
  <si>
    <t xml:space="preserve">    Trường Tiểu học Thủy An công khai tình hình thực hiện dự toán thu - chi ngân sách 6 tháng đầu năm 2022 như sau:</t>
  </si>
  <si>
    <t>CÔNG KHAI THỰC HIỆN DỰ TOÁN THU- CHI NGÂN SÁCH QUÝ III NĂM 2022</t>
  </si>
  <si>
    <t xml:space="preserve">    Trường Tiểu học Thủy An công khai tình hình thực hiện dự toán thu - chi ngân sách quý III năm 2022 như sau:</t>
  </si>
  <si>
    <t>CÔNG KHAI THỰC HIỆN DỰ TOÁN THU- CHI NGÂN SÁCH 9 THÁNG NĂM 2022</t>
  </si>
  <si>
    <t xml:space="preserve">    Trường Tiểu học Thủy An công khai tình hình thực hiện dự toán thu - chi ngân sách 9 tháng năm 2022 như sau:</t>
  </si>
  <si>
    <t>Đông Triều, ngày 05 tháng 10 năm 2022</t>
  </si>
  <si>
    <t>CÔNG KHAI THỰC HIỆN DỰ TOÁN THU- CHI NGÂN SÁCH QUÝ IV NĂM 2022</t>
  </si>
  <si>
    <t xml:space="preserve">    Trường Tiểu học Thủy An công khai tình hình thực hiện dự toán thu - chi ngân sách quý IV năm 2022 như sau:</t>
  </si>
  <si>
    <t>CÔNG KHAI THỰC HIỆN DỰ TOÁN THU- CHI NGÂN SÁCH 6 THÁNG CUỐI NĂM 2022</t>
  </si>
  <si>
    <t>Đông Triều, ngày 04 tháng 01 năm 2023</t>
  </si>
  <si>
    <t xml:space="preserve">    Trường Tiểu học Thủy An công khai tình hình thực hiện dự toán thu - chi ngân sách 12 tháng năm 2022 như sau:</t>
  </si>
  <si>
    <t xml:space="preserve">        Căn cứ quyết định số: 07/QĐ-PGDĐT ngày 05 tháng 01 năm 2022 của Phòng Giáo dục &amp; Đào tạo thị xã Đông Triều "Về việc giao dự toán thu, chi ngân sách năm 2022";</t>
  </si>
  <si>
    <t>CÔNG KHAI THỰC HIỆN DỰ TOÁN THU- CHI NGÂN SÁCH 6 THÁNG ĐẦU NĂM 2022</t>
  </si>
  <si>
    <t xml:space="preserve">   DỰ TOÁN THU - CHI NGÂN SÁCH NHÀ NƯỚC BỔ SUNG NĂM 2022</t>
  </si>
  <si>
    <t xml:space="preserve"> (Đính kèm Quyết định số 248/QĐ-THTA ngày 09/8/2022 của trường Tiểu học Thủy An)</t>
  </si>
  <si>
    <t>Đông Triều, ngày 18 tháng 10 năm 2022</t>
  </si>
  <si>
    <t>(Kèm theo thông báo số 374/TB-THTA ngày 18/10/2022 của trường Tiểu học Thủy An)</t>
  </si>
  <si>
    <t xml:space="preserve"> QUYẾT TOÁN THU - CHI  CÁC KHOẢN THU DỊCH VỤ NĂM HỌC 2021-2022</t>
  </si>
  <si>
    <t>Kỳ 2 năm học 2021-2022</t>
  </si>
  <si>
    <t>Tổng cộng</t>
  </si>
  <si>
    <t>Tiền BHYT năm 2022</t>
  </si>
  <si>
    <t>biểu này không in</t>
  </si>
</sst>
</file>

<file path=xl/styles.xml><?xml version="1.0" encoding="utf-8"?>
<styleSheet xmlns="http://schemas.openxmlformats.org/spreadsheetml/2006/main">
  <numFmts count="3">
    <numFmt numFmtId="43" formatCode="_(* #,##0.00_);_(* \(#,##0.00\);_(* &quot;-&quot;??_);_(@_)"/>
    <numFmt numFmtId="164" formatCode="_(* #,##0_);_(* \(#,##0\);_(* &quot;-&quot;??_);_(@_)"/>
    <numFmt numFmtId="165" formatCode="00"/>
  </numFmts>
  <fonts count="62">
    <font>
      <sz val="11"/>
      <color theme="1"/>
      <name val="Calibri"/>
      <family val="2"/>
      <charset val="163"/>
      <scheme val="min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0"/>
      <name val="Arial"/>
      <family val="2"/>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b/>
      <sz val="11"/>
      <color theme="1"/>
      <name val="Times New Roman"/>
      <family val="1"/>
      <charset val="163"/>
    </font>
    <font>
      <i/>
      <sz val="13"/>
      <color theme="1"/>
      <name val="Times New Roman"/>
      <family val="1"/>
    </font>
    <font>
      <sz val="11"/>
      <color theme="1"/>
      <name val="Times New Roman"/>
      <family val="1"/>
      <charset val="163"/>
    </font>
    <font>
      <sz val="11"/>
      <color theme="1"/>
      <name val="Times New Roman"/>
      <family val="1"/>
    </font>
    <font>
      <sz val="8"/>
      <color indexed="8"/>
      <name val="Arial"/>
      <family val="2"/>
    </font>
    <font>
      <sz val="11"/>
      <name val="Times New Roman"/>
      <family val="1"/>
    </font>
    <font>
      <sz val="11"/>
      <color theme="1"/>
      <name val="Calibri"/>
      <family val="2"/>
      <charset val="163"/>
      <scheme val="minor"/>
    </font>
    <font>
      <i/>
      <sz val="12"/>
      <color theme="1"/>
      <name val="Times New Roman"/>
      <family val="1"/>
    </font>
    <font>
      <b/>
      <sz val="12"/>
      <color theme="1"/>
      <name val="Times New Roman"/>
      <family val="1"/>
    </font>
    <font>
      <b/>
      <sz val="13"/>
      <color theme="1"/>
      <name val="Times New Roman"/>
      <family val="1"/>
    </font>
    <font>
      <sz val="13"/>
      <color theme="1"/>
      <name val="Times New Roman"/>
      <family val="1"/>
    </font>
    <font>
      <sz val="12"/>
      <color theme="1"/>
      <name val="Times New Roman"/>
      <family val="1"/>
    </font>
    <font>
      <b/>
      <sz val="14"/>
      <color theme="1"/>
      <name val="Times New Roman"/>
      <family val="1"/>
    </font>
    <font>
      <sz val="14"/>
      <color theme="1"/>
      <name val="Times New Roman"/>
      <family val="1"/>
    </font>
    <font>
      <sz val="14"/>
      <color theme="1"/>
      <name val="Calibri"/>
      <family val="2"/>
      <charset val="163"/>
      <scheme val="minor"/>
    </font>
    <font>
      <b/>
      <u/>
      <sz val="10"/>
      <name val="Times New Roman"/>
      <family val="1"/>
    </font>
    <font>
      <b/>
      <sz val="10"/>
      <name val="Times New Roman"/>
      <family val="1"/>
    </font>
    <font>
      <sz val="12"/>
      <name val="Times New Roman"/>
      <family val="1"/>
    </font>
    <font>
      <sz val="10"/>
      <name val="Times New Roman"/>
      <family val="1"/>
    </font>
    <font>
      <b/>
      <u/>
      <sz val="12"/>
      <name val="Times New Roman"/>
      <family val="1"/>
    </font>
    <font>
      <b/>
      <sz val="12"/>
      <name val="Times New Roman"/>
      <family val="1"/>
    </font>
    <font>
      <b/>
      <sz val="8"/>
      <color indexed="81"/>
      <name val="Tahoma"/>
      <family val="2"/>
    </font>
    <font>
      <sz val="8"/>
      <color indexed="81"/>
      <name val="Tahoma"/>
      <family val="2"/>
    </font>
    <font>
      <b/>
      <i/>
      <sz val="12"/>
      <color theme="1"/>
      <name val=".VnTime"/>
      <family val="2"/>
    </font>
    <font>
      <b/>
      <sz val="12"/>
      <color theme="1"/>
      <name val=".VnTime"/>
      <family val="2"/>
    </font>
    <font>
      <b/>
      <sz val="14"/>
      <color theme="1"/>
      <name val="Cambria"/>
      <family val="1"/>
      <charset val="163"/>
      <scheme val="major"/>
    </font>
    <font>
      <i/>
      <sz val="8"/>
      <color theme="1"/>
      <name val="Times New Roman"/>
      <family val="1"/>
      <charset val="163"/>
    </font>
    <font>
      <b/>
      <i/>
      <sz val="8"/>
      <color theme="1"/>
      <name val="Times New Roman"/>
      <family val="1"/>
      <charset val="163"/>
    </font>
    <font>
      <b/>
      <sz val="12"/>
      <color theme="1"/>
      <name val="Cambria"/>
      <family val="1"/>
      <charset val="163"/>
      <scheme val="major"/>
    </font>
    <font>
      <b/>
      <sz val="11"/>
      <color theme="1"/>
      <name val="Times New Roman"/>
      <family val="1"/>
    </font>
    <font>
      <b/>
      <i/>
      <sz val="14"/>
      <color theme="1"/>
      <name val="Times New Roman"/>
      <family val="1"/>
    </font>
    <font>
      <b/>
      <sz val="11"/>
      <color theme="1"/>
      <name val="Calibri"/>
      <family val="2"/>
      <charset val="163"/>
      <scheme val="minor"/>
    </font>
    <font>
      <b/>
      <sz val="10"/>
      <color theme="1"/>
      <name val="Times New Roman"/>
      <family val="1"/>
    </font>
    <font>
      <sz val="10"/>
      <color theme="1"/>
      <name val="Times New Roman"/>
      <family val="1"/>
    </font>
    <font>
      <b/>
      <sz val="12"/>
      <name val="Times New Roman"/>
      <family val="1"/>
      <charset val="163"/>
    </font>
    <font>
      <sz val="11"/>
      <color indexed="8"/>
      <name val="Calibri"/>
      <family val="2"/>
    </font>
    <font>
      <sz val="12"/>
      <name val="Times New Roman"/>
      <family val="1"/>
      <charset val="163"/>
    </font>
    <font>
      <sz val="11"/>
      <color rgb="FFFF0000"/>
      <name val="Times New Roman"/>
      <family val="1"/>
      <charset val="163"/>
    </font>
    <font>
      <sz val="10"/>
      <color rgb="FFFF0000"/>
      <name val="Times New Roman"/>
      <family val="1"/>
    </font>
    <font>
      <sz val="11"/>
      <color rgb="FFFF0000"/>
      <name val="Times New Roman"/>
      <family val="1"/>
    </font>
    <font>
      <sz val="12"/>
      <color rgb="FFFF0000"/>
      <name val="Cambria"/>
      <family val="1"/>
      <charset val="163"/>
      <scheme val="major"/>
    </font>
    <font>
      <sz val="14"/>
      <color rgb="FF000000"/>
      <name val="Times New Roman"/>
      <family val="1"/>
    </font>
    <font>
      <sz val="11"/>
      <name val="Times New Roman"/>
      <family val="1"/>
      <charset val="163"/>
    </font>
    <font>
      <sz val="12"/>
      <name val="Cambria"/>
      <family val="1"/>
      <charset val="163"/>
      <scheme val="major"/>
    </font>
    <font>
      <sz val="22"/>
      <color rgb="FFFF0000"/>
      <name val="Times New Roman"/>
      <family val="1"/>
      <charset val="163"/>
    </font>
  </fonts>
  <fills count="3">
    <fill>
      <patternFill patternType="none"/>
    </fill>
    <fill>
      <patternFill patternType="gray125"/>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8" fillId="0" borderId="0"/>
    <xf numFmtId="0" fontId="21" fillId="0" borderId="0" applyNumberFormat="0" applyFill="0" applyBorder="0" applyAlignment="0" applyProtection="0">
      <alignment vertical="top"/>
    </xf>
    <xf numFmtId="0" fontId="21" fillId="0" borderId="0" applyNumberFormat="0" applyFill="0" applyBorder="0" applyAlignment="0" applyProtection="0">
      <alignment vertical="top"/>
    </xf>
    <xf numFmtId="43" fontId="8" fillId="0" borderId="0" applyFont="0" applyFill="0" applyBorder="0" applyAlignment="0" applyProtection="0"/>
    <xf numFmtId="43" fontId="23" fillId="0" borderId="0" applyFont="0" applyFill="0" applyBorder="0" applyAlignment="0" applyProtection="0"/>
    <xf numFmtId="9" fontId="23" fillId="0" borderId="0" applyFont="0" applyFill="0" applyBorder="0" applyAlignment="0" applyProtection="0"/>
    <xf numFmtId="0" fontId="52" fillId="0" borderId="0"/>
  </cellStyleXfs>
  <cellXfs count="245">
    <xf numFmtId="0" fontId="0" fillId="0" borderId="0" xfId="0"/>
    <xf numFmtId="0" fontId="2" fillId="0" borderId="0" xfId="0" applyFont="1"/>
    <xf numFmtId="0" fontId="5" fillId="0" borderId="0" xfId="0" applyFont="1"/>
    <xf numFmtId="0" fontId="3" fillId="0" borderId="0" xfId="0" applyFont="1"/>
    <xf numFmtId="0" fontId="5" fillId="0" borderId="0" xfId="0" applyFont="1" applyAlignment="1"/>
    <xf numFmtId="0" fontId="4" fillId="0" borderId="1"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xf>
    <xf numFmtId="0" fontId="11" fillId="0" borderId="0" xfId="0" applyFont="1"/>
    <xf numFmtId="0" fontId="11" fillId="0" borderId="0" xfId="0" applyFont="1" applyAlignment="1">
      <alignment horizontal="center"/>
    </xf>
    <xf numFmtId="0" fontId="1" fillId="0" borderId="0" xfId="0" applyFont="1"/>
    <xf numFmtId="0" fontId="5" fillId="0" borderId="5" xfId="0" applyFont="1" applyBorder="1"/>
    <xf numFmtId="0" fontId="19" fillId="0" borderId="5" xfId="0" applyFont="1" applyBorder="1" applyAlignment="1">
      <alignment horizontal="center"/>
    </xf>
    <xf numFmtId="0" fontId="24" fillId="0" borderId="0" xfId="0" applyFont="1" applyAlignment="1"/>
    <xf numFmtId="0" fontId="24" fillId="0" borderId="0" xfId="0" applyFont="1" applyAlignment="1">
      <alignment horizontal="right"/>
    </xf>
    <xf numFmtId="0" fontId="28" fillId="0" borderId="0" xfId="0" applyFont="1"/>
    <xf numFmtId="0" fontId="25" fillId="0" borderId="0" xfId="0" applyFont="1" applyAlignment="1">
      <alignment horizontal="center"/>
    </xf>
    <xf numFmtId="0" fontId="20" fillId="0" borderId="0" xfId="0" applyFont="1" applyAlignment="1">
      <alignment horizontal="center"/>
    </xf>
    <xf numFmtId="0" fontId="29" fillId="0" borderId="0" xfId="0" applyFont="1" applyAlignment="1">
      <alignment horizontal="center"/>
    </xf>
    <xf numFmtId="0" fontId="28" fillId="0" borderId="0" xfId="0" applyFont="1" applyAlignment="1"/>
    <xf numFmtId="0" fontId="27" fillId="2" borderId="0" xfId="0" applyFont="1" applyFill="1" applyBorder="1" applyAlignment="1">
      <alignment horizontal="center"/>
    </xf>
    <xf numFmtId="0" fontId="18" fillId="2" borderId="0" xfId="0" applyFont="1" applyFill="1" applyBorder="1" applyAlignment="1"/>
    <xf numFmtId="0" fontId="28" fillId="2" borderId="0" xfId="0" applyFont="1" applyFill="1" applyBorder="1" applyAlignment="1">
      <alignment horizontal="center"/>
    </xf>
    <xf numFmtId="0" fontId="25" fillId="0" borderId="0" xfId="0" applyFont="1" applyAlignment="1">
      <alignment vertical="top"/>
    </xf>
    <xf numFmtId="0" fontId="5" fillId="0" borderId="0" xfId="0" applyFont="1" applyAlignment="1">
      <alignment horizontal="center"/>
    </xf>
    <xf numFmtId="0" fontId="4" fillId="0" borderId="0" xfId="0" applyFont="1"/>
    <xf numFmtId="0" fontId="31" fillId="0" borderId="0" xfId="0" applyFont="1"/>
    <xf numFmtId="0" fontId="6" fillId="0" borderId="0" xfId="0" applyFont="1" applyAlignment="1"/>
    <xf numFmtId="0" fontId="25" fillId="0" borderId="0" xfId="0" applyFont="1" applyAlignment="1">
      <alignment horizontal="center"/>
    </xf>
    <xf numFmtId="0" fontId="40" fillId="0" borderId="0" xfId="0" applyFont="1" applyAlignment="1"/>
    <xf numFmtId="0" fontId="42" fillId="0" borderId="0" xfId="0" applyFont="1"/>
    <xf numFmtId="164" fontId="2" fillId="0" borderId="0" xfId="5" applyNumberFormat="1" applyFont="1"/>
    <xf numFmtId="3" fontId="43" fillId="0" borderId="5" xfId="0" applyNumberFormat="1" applyFont="1" applyBorder="1" applyAlignment="1">
      <alignment horizontal="center"/>
    </xf>
    <xf numFmtId="0" fontId="17" fillId="0" borderId="5" xfId="0" applyFont="1" applyBorder="1" applyAlignment="1">
      <alignment horizontal="center"/>
    </xf>
    <xf numFmtId="3" fontId="44" fillId="0" borderId="5" xfId="0" applyNumberFormat="1" applyFont="1" applyBorder="1" applyAlignment="1">
      <alignment horizontal="center"/>
    </xf>
    <xf numFmtId="0" fontId="45" fillId="0" borderId="0" xfId="0" applyFont="1"/>
    <xf numFmtId="0" fontId="4" fillId="0" borderId="5" xfId="0" applyFont="1" applyBorder="1"/>
    <xf numFmtId="0" fontId="4" fillId="0" borderId="0" xfId="0" applyFont="1"/>
    <xf numFmtId="0" fontId="4" fillId="0" borderId="2" xfId="0" applyFont="1" applyBorder="1" applyAlignment="1">
      <alignment horizontal="center"/>
    </xf>
    <xf numFmtId="0" fontId="4" fillId="0" borderId="2" xfId="0" applyFont="1" applyBorder="1" applyAlignment="1">
      <alignment wrapText="1"/>
    </xf>
    <xf numFmtId="0" fontId="33" fillId="0" borderId="3" xfId="0" applyFont="1" applyBorder="1" applyAlignment="1">
      <alignment horizontal="center"/>
    </xf>
    <xf numFmtId="0" fontId="5" fillId="0" borderId="3" xfId="0" applyFont="1" applyBorder="1" applyAlignment="1">
      <alignment wrapText="1"/>
    </xf>
    <xf numFmtId="164" fontId="34" fillId="0" borderId="3" xfId="5" applyNumberFormat="1" applyFont="1" applyBorder="1"/>
    <xf numFmtId="0" fontId="4" fillId="0" borderId="5" xfId="0" applyFont="1" applyBorder="1" applyAlignment="1">
      <alignment horizontal="center"/>
    </xf>
    <xf numFmtId="0" fontId="4" fillId="0" borderId="5" xfId="0" applyFont="1" applyBorder="1" applyAlignment="1">
      <alignment wrapText="1"/>
    </xf>
    <xf numFmtId="1" fontId="6" fillId="0" borderId="5" xfId="0" applyNumberFormat="1" applyFont="1" applyBorder="1" applyAlignment="1">
      <alignment horizontal="center"/>
    </xf>
    <xf numFmtId="0" fontId="5" fillId="0" borderId="5" xfId="0" applyFont="1" applyBorder="1" applyAlignment="1">
      <alignment horizontal="center"/>
    </xf>
    <xf numFmtId="0" fontId="5" fillId="0" borderId="5" xfId="0" applyFont="1" applyBorder="1" applyAlignment="1">
      <alignment wrapText="1"/>
    </xf>
    <xf numFmtId="164" fontId="25" fillId="0" borderId="5" xfId="5" applyNumberFormat="1" applyFont="1" applyBorder="1"/>
    <xf numFmtId="164" fontId="25" fillId="0" borderId="5" xfId="0" applyNumberFormat="1" applyFont="1" applyBorder="1"/>
    <xf numFmtId="164" fontId="5" fillId="0" borderId="5" xfId="5" applyNumberFormat="1" applyFont="1" applyBorder="1"/>
    <xf numFmtId="0" fontId="32" fillId="0" borderId="5" xfId="0" applyFont="1" applyBorder="1" applyAlignment="1">
      <alignment horizontal="center"/>
    </xf>
    <xf numFmtId="0" fontId="36" fillId="0" borderId="5" xfId="0" applyFont="1" applyBorder="1"/>
    <xf numFmtId="164" fontId="36" fillId="0" borderId="5" xfId="5" applyNumberFormat="1" applyFont="1" applyBorder="1"/>
    <xf numFmtId="0" fontId="33" fillId="0" borderId="5" xfId="0" applyFont="1" applyBorder="1" applyAlignment="1">
      <alignment horizontal="center"/>
    </xf>
    <xf numFmtId="0" fontId="34" fillId="0" borderId="5" xfId="0" applyFont="1" applyBorder="1"/>
    <xf numFmtId="164" fontId="34" fillId="0" borderId="5" xfId="5" applyNumberFormat="1" applyFont="1" applyBorder="1"/>
    <xf numFmtId="0" fontId="34" fillId="0" borderId="5" xfId="0" applyFont="1" applyBorder="1" applyAlignment="1">
      <alignment horizontal="left" vertical="center" wrapText="1"/>
    </xf>
    <xf numFmtId="164" fontId="34" fillId="0" borderId="5" xfId="5" applyNumberFormat="1" applyFont="1" applyBorder="1" applyAlignment="1">
      <alignment vertical="center"/>
    </xf>
    <xf numFmtId="0" fontId="34" fillId="0" borderId="5" xfId="0" applyFont="1" applyBorder="1" applyAlignment="1">
      <alignment horizontal="left"/>
    </xf>
    <xf numFmtId="0" fontId="37" fillId="0" borderId="5" xfId="0" applyFont="1" applyBorder="1" applyAlignment="1">
      <alignment horizontal="left" vertical="center" wrapText="1"/>
    </xf>
    <xf numFmtId="0" fontId="35" fillId="0" borderId="5" xfId="0" applyFont="1" applyBorder="1"/>
    <xf numFmtId="164" fontId="37" fillId="0" borderId="5" xfId="5" applyNumberFormat="1" applyFont="1" applyBorder="1"/>
    <xf numFmtId="164" fontId="40" fillId="0" borderId="5" xfId="5" applyNumberFormat="1" applyFont="1" applyBorder="1" applyAlignment="1"/>
    <xf numFmtId="1" fontId="5" fillId="0" borderId="3" xfId="0" applyNumberFormat="1" applyFont="1" applyBorder="1"/>
    <xf numFmtId="1" fontId="5" fillId="0" borderId="5" xfId="0" applyNumberFormat="1" applyFont="1" applyBorder="1"/>
    <xf numFmtId="164" fontId="40" fillId="0" borderId="5" xfId="0" applyNumberFormat="1" applyFont="1" applyBorder="1" applyAlignment="1"/>
    <xf numFmtId="0" fontId="34" fillId="0" borderId="5" xfId="0" applyFont="1" applyBorder="1" applyAlignment="1">
      <alignment wrapText="1"/>
    </xf>
    <xf numFmtId="0" fontId="17" fillId="0" borderId="8" xfId="0" applyFont="1" applyBorder="1" applyAlignment="1">
      <alignment horizontal="center"/>
    </xf>
    <xf numFmtId="3" fontId="44" fillId="0" borderId="8" xfId="0" applyNumberFormat="1" applyFont="1" applyBorder="1" applyAlignment="1">
      <alignment horizontal="center"/>
    </xf>
    <xf numFmtId="0" fontId="48" fillId="0" borderId="0" xfId="0" applyFont="1"/>
    <xf numFmtId="164" fontId="5" fillId="0" borderId="5" xfId="5" applyNumberFormat="1" applyFont="1" applyBorder="1" applyAlignment="1">
      <alignment horizontal="right"/>
    </xf>
    <xf numFmtId="164" fontId="25" fillId="0" borderId="2" xfId="5" applyNumberFormat="1" applyFont="1" applyBorder="1" applyAlignment="1">
      <alignment horizontal="right"/>
    </xf>
    <xf numFmtId="164" fontId="4" fillId="0" borderId="5" xfId="5" applyNumberFormat="1" applyFont="1" applyBorder="1" applyAlignment="1">
      <alignment horizontal="right"/>
    </xf>
    <xf numFmtId="164" fontId="5" fillId="0" borderId="0" xfId="5" applyNumberFormat="1" applyFont="1"/>
    <xf numFmtId="164" fontId="5" fillId="0" borderId="0" xfId="5" applyNumberFormat="1" applyFont="1" applyAlignment="1">
      <alignment horizontal="center"/>
    </xf>
    <xf numFmtId="164" fontId="41" fillId="0" borderId="0" xfId="5" applyNumberFormat="1" applyFont="1"/>
    <xf numFmtId="0" fontId="32" fillId="0" borderId="5" xfId="0" applyNumberFormat="1" applyFont="1" applyBorder="1"/>
    <xf numFmtId="0" fontId="35" fillId="0" borderId="5" xfId="0" applyNumberFormat="1" applyFont="1" applyBorder="1"/>
    <xf numFmtId="0" fontId="35" fillId="0" borderId="5" xfId="0" applyNumberFormat="1" applyFont="1" applyBorder="1" applyAlignment="1">
      <alignment wrapText="1"/>
    </xf>
    <xf numFmtId="0" fontId="35" fillId="0" borderId="5" xfId="0" applyNumberFormat="1" applyFont="1" applyBorder="1" applyAlignment="1">
      <alignment vertical="center" wrapText="1"/>
    </xf>
    <xf numFmtId="0" fontId="35" fillId="0" borderId="5" xfId="0" applyNumberFormat="1" applyFont="1" applyBorder="1" applyAlignment="1">
      <alignment horizontal="left" vertical="center" wrapText="1"/>
    </xf>
    <xf numFmtId="0" fontId="35" fillId="0" borderId="5" xfId="0" applyNumberFormat="1" applyFont="1" applyBorder="1" applyAlignment="1">
      <alignment horizontal="left"/>
    </xf>
    <xf numFmtId="0" fontId="49" fillId="2" borderId="5" xfId="0" applyFont="1" applyFill="1" applyBorder="1" applyAlignment="1"/>
    <xf numFmtId="0" fontId="22" fillId="0" borderId="5" xfId="0" applyNumberFormat="1" applyFont="1" applyBorder="1" applyAlignment="1">
      <alignment vertical="center" wrapText="1"/>
    </xf>
    <xf numFmtId="9" fontId="5" fillId="0" borderId="5" xfId="6" applyFont="1" applyBorder="1"/>
    <xf numFmtId="0" fontId="50" fillId="2" borderId="5" xfId="0" applyFont="1" applyFill="1" applyBorder="1" applyAlignment="1"/>
    <xf numFmtId="164" fontId="4" fillId="0" borderId="0" xfId="5" applyNumberFormat="1" applyFont="1"/>
    <xf numFmtId="164" fontId="5" fillId="0" borderId="3" xfId="0" applyNumberFormat="1" applyFont="1" applyBorder="1" applyAlignment="1"/>
    <xf numFmtId="9" fontId="5" fillId="0" borderId="5" xfId="6" applyFont="1" applyBorder="1" applyAlignment="1">
      <alignment horizontal="right"/>
    </xf>
    <xf numFmtId="164" fontId="50" fillId="2" borderId="5" xfId="5" applyNumberFormat="1" applyFont="1" applyFill="1" applyBorder="1" applyAlignment="1">
      <alignment horizontal="right"/>
    </xf>
    <xf numFmtId="164" fontId="5" fillId="0" borderId="0" xfId="0" applyNumberFormat="1" applyFont="1"/>
    <xf numFmtId="164" fontId="20" fillId="0" borderId="5" xfId="5" applyNumberFormat="1" applyFont="1" applyBorder="1" applyAlignment="1">
      <alignment wrapText="1"/>
    </xf>
    <xf numFmtId="0" fontId="5" fillId="0" borderId="0" xfId="0" applyFont="1" applyAlignment="1">
      <alignment horizontal="center"/>
    </xf>
    <xf numFmtId="0" fontId="19" fillId="0" borderId="8" xfId="0" applyFont="1" applyBorder="1" applyAlignment="1">
      <alignment horizontal="center"/>
    </xf>
    <xf numFmtId="0" fontId="35" fillId="0" borderId="8" xfId="0" applyFont="1" applyBorder="1"/>
    <xf numFmtId="164" fontId="20" fillId="0" borderId="8" xfId="5" applyNumberFormat="1" applyFont="1" applyBorder="1" applyAlignment="1">
      <alignment wrapText="1"/>
    </xf>
    <xf numFmtId="3" fontId="43" fillId="0" borderId="8" xfId="0" applyNumberFormat="1" applyFont="1" applyBorder="1" applyAlignment="1">
      <alignment horizontal="center"/>
    </xf>
    <xf numFmtId="0" fontId="5" fillId="0" borderId="8" xfId="0" applyFont="1" applyBorder="1"/>
    <xf numFmtId="0" fontId="25" fillId="0" borderId="0" xfId="0" applyFont="1" applyAlignment="1">
      <alignment vertical="center"/>
    </xf>
    <xf numFmtId="0" fontId="47" fillId="0" borderId="0" xfId="0" applyFont="1" applyAlignment="1"/>
    <xf numFmtId="0" fontId="6" fillId="0" borderId="4" xfId="0" applyFont="1" applyBorder="1" applyAlignment="1"/>
    <xf numFmtId="0" fontId="25" fillId="0" borderId="0" xfId="0" applyFont="1" applyAlignment="1">
      <alignment horizontal="left" vertical="center"/>
    </xf>
    <xf numFmtId="0" fontId="5" fillId="0" borderId="0" xfId="0" applyFont="1" applyAlignment="1">
      <alignment horizontal="center"/>
    </xf>
    <xf numFmtId="0" fontId="33" fillId="0" borderId="6" xfId="0" applyFont="1" applyBorder="1" applyAlignment="1">
      <alignment horizontal="center"/>
    </xf>
    <xf numFmtId="0" fontId="34" fillId="0" borderId="6" xfId="0" applyFont="1" applyBorder="1"/>
    <xf numFmtId="164" fontId="34" fillId="0" borderId="6" xfId="5" applyNumberFormat="1" applyFont="1" applyBorder="1"/>
    <xf numFmtId="1" fontId="5" fillId="0" borderId="6" xfId="0" applyNumberFormat="1" applyFont="1" applyBorder="1"/>
    <xf numFmtId="9" fontId="5" fillId="0" borderId="6" xfId="6" applyFont="1" applyBorder="1" applyAlignment="1">
      <alignment horizontal="right"/>
    </xf>
    <xf numFmtId="0" fontId="33" fillId="0" borderId="7" xfId="0" applyFont="1" applyBorder="1" applyAlignment="1">
      <alignment horizontal="center"/>
    </xf>
    <xf numFmtId="0" fontId="34" fillId="0" borderId="7" xfId="0" applyFont="1" applyBorder="1"/>
    <xf numFmtId="164" fontId="34" fillId="0" borderId="7" xfId="5" applyNumberFormat="1" applyFont="1" applyBorder="1"/>
    <xf numFmtId="1" fontId="5" fillId="0" borderId="7" xfId="0" applyNumberFormat="1" applyFont="1" applyBorder="1"/>
    <xf numFmtId="9" fontId="5" fillId="0" borderId="7" xfId="6" applyFont="1" applyBorder="1" applyAlignment="1">
      <alignment horizontal="right"/>
    </xf>
    <xf numFmtId="164" fontId="5" fillId="0" borderId="5" xfId="0" applyNumberFormat="1" applyFont="1" applyBorder="1"/>
    <xf numFmtId="0" fontId="5" fillId="0" borderId="8" xfId="0" applyFont="1" applyBorder="1" applyAlignment="1">
      <alignment horizontal="center"/>
    </xf>
    <xf numFmtId="0" fontId="5" fillId="0" borderId="8" xfId="0" applyFont="1" applyBorder="1" applyAlignment="1">
      <alignment wrapText="1"/>
    </xf>
    <xf numFmtId="164" fontId="5" fillId="0" borderId="8" xfId="5" applyNumberFormat="1" applyFont="1" applyBorder="1"/>
    <xf numFmtId="164" fontId="5" fillId="0" borderId="8" xfId="0" applyNumberFormat="1" applyFont="1" applyBorder="1"/>
    <xf numFmtId="1" fontId="5" fillId="0" borderId="8" xfId="0" applyNumberFormat="1" applyFont="1" applyBorder="1"/>
    <xf numFmtId="9" fontId="5" fillId="0" borderId="8" xfId="6" applyFont="1" applyBorder="1" applyAlignment="1">
      <alignment horizontal="right"/>
    </xf>
    <xf numFmtId="0" fontId="4" fillId="0" borderId="6" xfId="0" applyFont="1" applyBorder="1" applyAlignment="1">
      <alignment horizontal="center"/>
    </xf>
    <xf numFmtId="0" fontId="4" fillId="0" borderId="6" xfId="0" applyFont="1" applyBorder="1" applyAlignment="1">
      <alignment wrapText="1"/>
    </xf>
    <xf numFmtId="164" fontId="4" fillId="0" borderId="6" xfId="5" applyNumberFormat="1" applyFont="1" applyBorder="1"/>
    <xf numFmtId="164" fontId="4" fillId="0" borderId="6" xfId="0" applyNumberFormat="1" applyFont="1" applyBorder="1"/>
    <xf numFmtId="1" fontId="4" fillId="0" borderId="6" xfId="0" applyNumberFormat="1" applyFont="1" applyBorder="1"/>
    <xf numFmtId="9" fontId="4" fillId="0" borderId="6" xfId="6" applyFont="1" applyBorder="1" applyAlignment="1">
      <alignment horizontal="right"/>
    </xf>
    <xf numFmtId="0" fontId="5" fillId="0" borderId="0" xfId="0" applyFont="1" applyAlignment="1">
      <alignment vertical="center"/>
    </xf>
    <xf numFmtId="164" fontId="5" fillId="0" borderId="0" xfId="5" applyNumberFormat="1" applyFont="1" applyAlignment="1">
      <alignment vertical="center"/>
    </xf>
    <xf numFmtId="0" fontId="2" fillId="0" borderId="0" xfId="0" applyFont="1" applyAlignment="1">
      <alignment vertical="center"/>
    </xf>
    <xf numFmtId="0" fontId="4" fillId="0" borderId="8" xfId="0" applyFont="1" applyBorder="1" applyAlignment="1">
      <alignment wrapText="1"/>
    </xf>
    <xf numFmtId="0" fontId="4" fillId="0" borderId="7" xfId="0" applyFont="1" applyBorder="1" applyAlignment="1">
      <alignment wrapText="1"/>
    </xf>
    <xf numFmtId="0" fontId="4" fillId="0" borderId="7" xfId="0" applyFont="1" applyBorder="1" applyAlignment="1">
      <alignment horizontal="center"/>
    </xf>
    <xf numFmtId="0" fontId="5" fillId="0" borderId="6" xfId="0" applyFont="1" applyBorder="1"/>
    <xf numFmtId="0" fontId="17" fillId="0" borderId="6" xfId="0" applyFont="1" applyBorder="1" applyAlignment="1">
      <alignment horizontal="center"/>
    </xf>
    <xf numFmtId="3" fontId="44" fillId="0" borderId="6" xfId="0" applyNumberFormat="1" applyFont="1" applyBorder="1" applyAlignment="1">
      <alignment horizontal="center"/>
    </xf>
    <xf numFmtId="0" fontId="4" fillId="0" borderId="6" xfId="0" applyFont="1" applyBorder="1"/>
    <xf numFmtId="0" fontId="17" fillId="0" borderId="7" xfId="0" applyFont="1" applyBorder="1" applyAlignment="1">
      <alignment horizontal="center"/>
    </xf>
    <xf numFmtId="3" fontId="44" fillId="0" borderId="7" xfId="0" applyNumberFormat="1" applyFont="1" applyBorder="1" applyAlignment="1">
      <alignment horizontal="center"/>
    </xf>
    <xf numFmtId="0" fontId="4" fillId="0" borderId="7" xfId="0" applyFont="1" applyBorder="1"/>
    <xf numFmtId="0" fontId="51" fillId="0" borderId="9" xfId="0" applyFont="1" applyBorder="1" applyAlignment="1">
      <alignment wrapText="1"/>
    </xf>
    <xf numFmtId="0" fontId="53" fillId="0" borderId="5" xfId="0" applyFont="1" applyBorder="1"/>
    <xf numFmtId="0" fontId="51" fillId="0" borderId="5" xfId="0" applyFont="1" applyBorder="1"/>
    <xf numFmtId="0" fontId="28" fillId="0" borderId="5" xfId="0" applyFont="1" applyBorder="1" applyAlignment="1">
      <alignment horizontal="center"/>
    </xf>
    <xf numFmtId="164" fontId="34" fillId="0" borderId="5" xfId="5" applyNumberFormat="1" applyFont="1" applyBorder="1" applyAlignment="1"/>
    <xf numFmtId="9" fontId="5" fillId="0" borderId="6" xfId="6" applyFont="1" applyBorder="1"/>
    <xf numFmtId="164" fontId="5" fillId="0" borderId="6" xfId="5" applyNumberFormat="1" applyFont="1" applyBorder="1" applyAlignment="1">
      <alignment horizontal="right"/>
    </xf>
    <xf numFmtId="0" fontId="25" fillId="0" borderId="7" xfId="0" applyFont="1" applyBorder="1" applyAlignment="1"/>
    <xf numFmtId="164" fontId="25" fillId="0" borderId="7" xfId="0" applyNumberFormat="1" applyFont="1" applyBorder="1" applyAlignment="1">
      <alignment horizontal="center"/>
    </xf>
    <xf numFmtId="164" fontId="25" fillId="0" borderId="7" xfId="0" applyNumberFormat="1" applyFont="1" applyBorder="1" applyAlignment="1">
      <alignment horizontal="right"/>
    </xf>
    <xf numFmtId="164" fontId="46" fillId="0" borderId="5" xfId="5" applyNumberFormat="1" applyFont="1" applyBorder="1" applyAlignment="1"/>
    <xf numFmtId="164" fontId="46" fillId="0" borderId="6" xfId="5" applyNumberFormat="1" applyFont="1" applyBorder="1" applyAlignment="1"/>
    <xf numFmtId="164" fontId="46" fillId="0" borderId="7" xfId="5" applyNumberFormat="1" applyFont="1" applyBorder="1" applyAlignment="1"/>
    <xf numFmtId="164" fontId="46" fillId="0" borderId="8" xfId="5" applyNumberFormat="1" applyFont="1" applyBorder="1" applyAlignment="1"/>
    <xf numFmtId="164" fontId="57" fillId="0" borderId="0" xfId="0" applyNumberFormat="1" applyFont="1"/>
    <xf numFmtId="0" fontId="57" fillId="0" borderId="0" xfId="0" applyFont="1"/>
    <xf numFmtId="0" fontId="4" fillId="0" borderId="8" xfId="0" applyFont="1" applyBorder="1"/>
    <xf numFmtId="0" fontId="25" fillId="2" borderId="10" xfId="0" applyFont="1" applyFill="1" applyBorder="1" applyAlignment="1">
      <alignment horizontal="center"/>
    </xf>
    <xf numFmtId="0" fontId="25" fillId="2" borderId="1" xfId="0" applyFont="1" applyFill="1" applyBorder="1" applyAlignment="1">
      <alignment horizontal="center"/>
    </xf>
    <xf numFmtId="0" fontId="25" fillId="2" borderId="11" xfId="0" applyFont="1" applyFill="1" applyBorder="1" applyAlignment="1">
      <alignment horizontal="center"/>
    </xf>
    <xf numFmtId="0" fontId="17" fillId="0" borderId="1" xfId="0" applyFont="1" applyBorder="1" applyAlignment="1">
      <alignment horizontal="center"/>
    </xf>
    <xf numFmtId="0" fontId="17" fillId="0" borderId="1" xfId="0" applyFont="1" applyBorder="1" applyAlignment="1">
      <alignment wrapText="1"/>
    </xf>
    <xf numFmtId="164" fontId="46" fillId="0" borderId="1" xfId="5" applyNumberFormat="1" applyFont="1" applyBorder="1" applyAlignment="1">
      <alignment horizontal="right"/>
    </xf>
    <xf numFmtId="0" fontId="54" fillId="0" borderId="1" xfId="0" applyFont="1" applyBorder="1" applyAlignment="1">
      <alignment horizontal="center"/>
    </xf>
    <xf numFmtId="0" fontId="55" fillId="0" borderId="1" xfId="0" applyFont="1" applyBorder="1"/>
    <xf numFmtId="164" fontId="56" fillId="0" borderId="1" xfId="5" applyNumberFormat="1" applyFont="1" applyBorder="1" applyAlignment="1">
      <alignment wrapText="1"/>
    </xf>
    <xf numFmtId="0" fontId="4" fillId="0" borderId="1" xfId="0" applyFont="1" applyBorder="1" applyAlignment="1">
      <alignment wrapText="1"/>
    </xf>
    <xf numFmtId="164" fontId="46" fillId="0" borderId="1" xfId="5" applyNumberFormat="1" applyFont="1" applyBorder="1" applyAlignment="1"/>
    <xf numFmtId="3" fontId="44" fillId="0" borderId="1" xfId="0" applyNumberFormat="1" applyFont="1" applyBorder="1" applyAlignment="1">
      <alignment horizontal="center"/>
    </xf>
    <xf numFmtId="0" fontId="7" fillId="0" borderId="1" xfId="0" applyFont="1" applyBorder="1" applyAlignment="1">
      <alignment horizontal="center"/>
    </xf>
    <xf numFmtId="0" fontId="4" fillId="0" borderId="1" xfId="0" applyFont="1" applyBorder="1"/>
    <xf numFmtId="0" fontId="51" fillId="0" borderId="1" xfId="0" applyFont="1" applyBorder="1" applyAlignment="1">
      <alignment wrapText="1"/>
    </xf>
    <xf numFmtId="0" fontId="19" fillId="0" borderId="1" xfId="0" applyFont="1" applyBorder="1" applyAlignment="1">
      <alignment horizontal="center"/>
    </xf>
    <xf numFmtId="0" fontId="53" fillId="0" borderId="1" xfId="0" applyFont="1" applyBorder="1"/>
    <xf numFmtId="164" fontId="20" fillId="0" borderId="1" xfId="5" applyNumberFormat="1" applyFont="1" applyBorder="1" applyAlignment="1"/>
    <xf numFmtId="3" fontId="43" fillId="0" borderId="1" xfId="0" applyNumberFormat="1" applyFont="1" applyBorder="1" applyAlignment="1">
      <alignment horizontal="center"/>
    </xf>
    <xf numFmtId="0" fontId="5" fillId="0" borderId="1" xfId="0" applyFont="1" applyBorder="1"/>
    <xf numFmtId="0" fontId="51" fillId="0" borderId="1" xfId="0" applyFont="1" applyBorder="1"/>
    <xf numFmtId="0" fontId="46" fillId="0" borderId="1" xfId="0" applyFont="1" applyBorder="1" applyAlignment="1">
      <alignment horizontal="center"/>
    </xf>
    <xf numFmtId="0" fontId="5" fillId="0" borderId="1" xfId="0" applyFont="1" applyBorder="1" applyAlignment="1">
      <alignment wrapText="1"/>
    </xf>
    <xf numFmtId="0" fontId="26" fillId="2" borderId="1" xfId="0" applyFont="1" applyFill="1" applyBorder="1" applyAlignment="1">
      <alignment horizontal="center"/>
    </xf>
    <xf numFmtId="0" fontId="26" fillId="2" borderId="1" xfId="0" applyFont="1" applyFill="1" applyBorder="1" applyAlignment="1"/>
    <xf numFmtId="164" fontId="25" fillId="2" borderId="1" xfId="5" applyNumberFormat="1" applyFont="1" applyFill="1" applyBorder="1" applyAlignment="1"/>
    <xf numFmtId="165" fontId="27" fillId="2" borderId="1" xfId="0" applyNumberFormat="1" applyFont="1" applyFill="1" applyBorder="1" applyAlignment="1">
      <alignment horizontal="center"/>
    </xf>
    <xf numFmtId="0" fontId="27" fillId="2" borderId="1" xfId="0" applyFont="1" applyFill="1" applyBorder="1" applyAlignment="1"/>
    <xf numFmtId="164" fontId="28" fillId="2" borderId="1" xfId="5" applyNumberFormat="1" applyFont="1" applyFill="1" applyBorder="1" applyAlignment="1"/>
    <xf numFmtId="0" fontId="28" fillId="2" borderId="1" xfId="0" applyFont="1" applyFill="1" applyBorder="1" applyAlignment="1">
      <alignment horizontal="center"/>
    </xf>
    <xf numFmtId="164" fontId="25" fillId="2" borderId="1" xfId="5" applyNumberFormat="1" applyFont="1" applyFill="1" applyBorder="1" applyAlignment="1">
      <alignment horizontal="center"/>
    </xf>
    <xf numFmtId="164" fontId="25" fillId="2" borderId="1" xfId="0" applyNumberFormat="1" applyFont="1" applyFill="1" applyBorder="1" applyAlignment="1">
      <alignment horizontal="center"/>
    </xf>
    <xf numFmtId="164" fontId="28" fillId="2" borderId="1" xfId="5" applyNumberFormat="1" applyFont="1" applyFill="1" applyBorder="1" applyAlignment="1">
      <alignment horizontal="center"/>
    </xf>
    <xf numFmtId="0" fontId="4" fillId="0" borderId="1" xfId="0" applyFont="1" applyBorder="1" applyAlignment="1">
      <alignment horizontal="center"/>
    </xf>
    <xf numFmtId="164" fontId="25" fillId="0" borderId="1" xfId="5" applyNumberFormat="1" applyFont="1" applyBorder="1" applyAlignment="1">
      <alignment horizontal="right"/>
    </xf>
    <xf numFmtId="1" fontId="6" fillId="0" borderId="1" xfId="0" applyNumberFormat="1" applyFont="1" applyBorder="1" applyAlignment="1">
      <alignment horizontal="center"/>
    </xf>
    <xf numFmtId="9" fontId="5" fillId="0" borderId="1" xfId="6" applyFont="1" applyBorder="1"/>
    <xf numFmtId="164" fontId="4" fillId="0" borderId="1" xfId="5" applyNumberFormat="1" applyFont="1" applyBorder="1" applyAlignment="1">
      <alignment horizontal="right"/>
    </xf>
    <xf numFmtId="1" fontId="5" fillId="0" borderId="1" xfId="0" applyNumberFormat="1" applyFont="1" applyBorder="1"/>
    <xf numFmtId="0" fontId="28" fillId="0" borderId="1" xfId="0" applyFont="1" applyBorder="1" applyAlignment="1">
      <alignment horizontal="center"/>
    </xf>
    <xf numFmtId="0" fontId="5" fillId="0" borderId="1" xfId="0" applyFont="1" applyBorder="1" applyAlignment="1">
      <alignment horizontal="center"/>
    </xf>
    <xf numFmtId="164" fontId="5" fillId="0" borderId="1" xfId="5" applyNumberFormat="1" applyFont="1" applyBorder="1" applyAlignment="1">
      <alignment horizontal="right"/>
    </xf>
    <xf numFmtId="164" fontId="5" fillId="0" borderId="1" xfId="5" applyNumberFormat="1" applyFont="1" applyBorder="1"/>
    <xf numFmtId="0" fontId="25" fillId="0" borderId="1" xfId="0" applyFont="1" applyBorder="1" applyAlignment="1"/>
    <xf numFmtId="164" fontId="25" fillId="0" borderId="1" xfId="5" applyNumberFormat="1" applyFont="1" applyBorder="1"/>
    <xf numFmtId="164" fontId="36" fillId="0" borderId="1" xfId="5" applyNumberFormat="1" applyFont="1" applyBorder="1"/>
    <xf numFmtId="164" fontId="34" fillId="0" borderId="1" xfId="5" applyNumberFormat="1" applyFont="1" applyBorder="1"/>
    <xf numFmtId="164" fontId="34" fillId="0" borderId="1" xfId="5" applyNumberFormat="1" applyFont="1" applyBorder="1" applyAlignment="1"/>
    <xf numFmtId="0" fontId="5" fillId="0" borderId="0" xfId="0" applyFont="1" applyAlignment="1">
      <alignment horizontal="center"/>
    </xf>
    <xf numFmtId="165" fontId="26" fillId="2" borderId="1" xfId="0" applyNumberFormat="1" applyFont="1" applyFill="1" applyBorder="1" applyAlignment="1">
      <alignment horizontal="center"/>
    </xf>
    <xf numFmtId="164" fontId="25" fillId="0" borderId="1" xfId="0" applyNumberFormat="1" applyFont="1" applyBorder="1" applyAlignment="1">
      <alignment horizontal="center"/>
    </xf>
    <xf numFmtId="164" fontId="25" fillId="0" borderId="1" xfId="0" applyNumberFormat="1" applyFont="1" applyBorder="1" applyAlignment="1">
      <alignment horizontal="right"/>
    </xf>
    <xf numFmtId="164" fontId="25" fillId="0" borderId="1" xfId="0" applyNumberFormat="1" applyFont="1" applyBorder="1"/>
    <xf numFmtId="0" fontId="59" fillId="0" borderId="1" xfId="0" applyFont="1" applyBorder="1" applyAlignment="1">
      <alignment horizontal="center"/>
    </xf>
    <xf numFmtId="0" fontId="35" fillId="0" borderId="1" xfId="0" applyFont="1" applyBorder="1"/>
    <xf numFmtId="164" fontId="22" fillId="0" borderId="1" xfId="5" applyNumberFormat="1" applyFont="1" applyBorder="1" applyAlignment="1">
      <alignment wrapText="1"/>
    </xf>
    <xf numFmtId="164" fontId="60" fillId="0" borderId="0" xfId="0" applyNumberFormat="1" applyFont="1"/>
    <xf numFmtId="0" fontId="60" fillId="0" borderId="0" xfId="0" applyFont="1"/>
    <xf numFmtId="0" fontId="24" fillId="0" borderId="0" xfId="0" applyFont="1" applyAlignment="1">
      <alignment horizontal="center"/>
    </xf>
    <xf numFmtId="0" fontId="25" fillId="0" borderId="0" xfId="0" applyFont="1" applyAlignment="1">
      <alignment horizontal="left" vertical="center"/>
    </xf>
    <xf numFmtId="0" fontId="5" fillId="0" borderId="0" xfId="0" applyFont="1" applyAlignment="1">
      <alignment horizontal="center"/>
    </xf>
    <xf numFmtId="0" fontId="26" fillId="0" borderId="0" xfId="0" applyFont="1" applyAlignment="1">
      <alignment horizontal="center" vertical="center"/>
    </xf>
    <xf numFmtId="0" fontId="25" fillId="0" borderId="0" xfId="0" applyFont="1" applyAlignment="1">
      <alignment horizontal="center"/>
    </xf>
    <xf numFmtId="0" fontId="29" fillId="0" borderId="0" xfId="0" applyFont="1" applyAlignment="1">
      <alignment horizontal="center"/>
    </xf>
    <xf numFmtId="0" fontId="10" fillId="0" borderId="0" xfId="0" applyFont="1" applyAlignment="1">
      <alignment horizontal="center"/>
    </xf>
    <xf numFmtId="0" fontId="9" fillId="0" borderId="0" xfId="0" applyFont="1" applyBorder="1" applyAlignment="1">
      <alignment horizontal="center"/>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wrapText="1"/>
    </xf>
    <xf numFmtId="0" fontId="6" fillId="0" borderId="4" xfId="0" applyFont="1" applyBorder="1" applyAlignment="1">
      <alignment horizontal="center"/>
    </xf>
    <xf numFmtId="0" fontId="26" fillId="0" borderId="0" xfId="0" applyFont="1" applyBorder="1" applyAlignment="1">
      <alignment horizontal="center"/>
    </xf>
    <xf numFmtId="0" fontId="30" fillId="0" borderId="0" xfId="0" applyFont="1" applyAlignment="1">
      <alignment horizontal="center"/>
    </xf>
    <xf numFmtId="0" fontId="7" fillId="0" borderId="0" xfId="0" applyFont="1" applyAlignment="1">
      <alignment horizontal="center"/>
    </xf>
    <xf numFmtId="0" fontId="13" fillId="0" borderId="0" xfId="0" applyFont="1" applyAlignment="1">
      <alignment horizontal="center"/>
    </xf>
    <xf numFmtId="0" fontId="15" fillId="0" borderId="0" xfId="0" applyFont="1" applyAlignment="1">
      <alignment horizontal="center"/>
    </xf>
    <xf numFmtId="0" fontId="58" fillId="0" borderId="0" xfId="0" applyFont="1" applyAlignment="1">
      <alignment horizontal="left" wrapText="1"/>
    </xf>
    <xf numFmtId="0" fontId="14" fillId="0" borderId="0" xfId="0" applyFont="1" applyAlignment="1">
      <alignment horizontal="center"/>
    </xf>
    <xf numFmtId="0" fontId="16" fillId="0" borderId="0" xfId="0" applyFont="1" applyAlignment="1">
      <alignment horizontal="left"/>
    </xf>
    <xf numFmtId="0" fontId="6" fillId="0" borderId="4" xfId="0" applyFont="1" applyBorder="1" applyAlignment="1">
      <alignment horizontal="right"/>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1" fillId="0" borderId="0" xfId="0" applyFont="1" applyAlignment="1"/>
  </cellXfs>
  <cellStyles count="8">
    <cellStyle name="Comma" xfId="5" builtinId="3"/>
    <cellStyle name="Comma 2" xfId="4"/>
    <cellStyle name="Normal" xfId="0" builtinId="0"/>
    <cellStyle name="Normal 2" xfId="1"/>
    <cellStyle name="Normal 3" xfId="2"/>
    <cellStyle name="Normal 4 2" xfId="3"/>
    <cellStyle name="Normal 6 2" xfId="7"/>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4" name="Straight Connector 3"/>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10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10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10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10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104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dimension ref="A1:D43"/>
  <sheetViews>
    <sheetView topLeftCell="A4" workbookViewId="0">
      <selection activeCell="E11" sqref="E11"/>
    </sheetView>
  </sheetViews>
  <sheetFormatPr defaultRowHeight="14.4"/>
  <cols>
    <col min="1" max="1" width="8.44140625" customWidth="1"/>
    <col min="2" max="2" width="52.88671875" customWidth="1"/>
    <col min="3" max="3" width="32.33203125" customWidth="1"/>
  </cols>
  <sheetData>
    <row r="1" spans="1:4" s="27" customFormat="1" ht="21" customHeight="1">
      <c r="A1" s="216" t="s">
        <v>139</v>
      </c>
      <c r="B1" s="216"/>
      <c r="C1" s="216"/>
      <c r="D1" s="14"/>
    </row>
    <row r="2" spans="1:4" ht="19.8" customHeight="1">
      <c r="A2" s="217" t="s">
        <v>113</v>
      </c>
      <c r="B2" s="217"/>
    </row>
    <row r="3" spans="1:4" ht="19.8" customHeight="1">
      <c r="A3" s="217" t="s">
        <v>106</v>
      </c>
      <c r="B3" s="217"/>
    </row>
    <row r="4" spans="1:4" ht="13.8" customHeight="1">
      <c r="A4" s="103"/>
      <c r="B4" s="103"/>
    </row>
    <row r="5" spans="1:4" ht="23.25" customHeight="1">
      <c r="A5" s="219" t="s">
        <v>157</v>
      </c>
      <c r="B5" s="219"/>
      <c r="C5" s="219"/>
    </row>
    <row r="6" spans="1:4" ht="18.600000000000001" customHeight="1">
      <c r="A6" s="216" t="s">
        <v>168</v>
      </c>
      <c r="B6" s="216"/>
      <c r="C6" s="216"/>
    </row>
    <row r="7" spans="1:4" s="1" customFormat="1" ht="17.399999999999999">
      <c r="A7" s="218" t="s">
        <v>11</v>
      </c>
      <c r="B7" s="218"/>
      <c r="C7" s="218"/>
    </row>
    <row r="8" spans="1:4" ht="20.25" customHeight="1">
      <c r="A8" s="14"/>
      <c r="C8" s="15" t="s">
        <v>57</v>
      </c>
    </row>
    <row r="9" spans="1:4" ht="19.5" customHeight="1">
      <c r="A9" s="158" t="s">
        <v>58</v>
      </c>
      <c r="B9" s="159" t="s">
        <v>5</v>
      </c>
      <c r="C9" s="160" t="s">
        <v>8</v>
      </c>
    </row>
    <row r="10" spans="1:4" s="71" customFormat="1" ht="18.600000000000001" customHeight="1">
      <c r="A10" s="181" t="s">
        <v>1</v>
      </c>
      <c r="B10" s="182" t="s">
        <v>12</v>
      </c>
      <c r="C10" s="183">
        <f>C13</f>
        <v>0</v>
      </c>
    </row>
    <row r="11" spans="1:4" ht="18.600000000000001" customHeight="1">
      <c r="A11" s="184">
        <v>1</v>
      </c>
      <c r="B11" s="185" t="s">
        <v>59</v>
      </c>
      <c r="C11" s="186"/>
    </row>
    <row r="12" spans="1:4" ht="18.600000000000001" customHeight="1">
      <c r="A12" s="184" t="s">
        <v>14</v>
      </c>
      <c r="B12" s="185" t="s">
        <v>15</v>
      </c>
      <c r="C12" s="186"/>
    </row>
    <row r="13" spans="1:4" ht="18.600000000000001" customHeight="1">
      <c r="A13" s="184" t="s">
        <v>16</v>
      </c>
      <c r="B13" s="185" t="s">
        <v>82</v>
      </c>
      <c r="C13" s="186">
        <f>C14</f>
        <v>0</v>
      </c>
    </row>
    <row r="14" spans="1:4" ht="18.600000000000001" customHeight="1">
      <c r="A14" s="184">
        <v>2</v>
      </c>
      <c r="B14" s="185" t="s">
        <v>18</v>
      </c>
      <c r="C14" s="186">
        <f>C15</f>
        <v>0</v>
      </c>
    </row>
    <row r="15" spans="1:4" ht="18.600000000000001" customHeight="1">
      <c r="A15" s="184" t="s">
        <v>19</v>
      </c>
      <c r="B15" s="185" t="s">
        <v>83</v>
      </c>
      <c r="C15" s="186">
        <f>C16</f>
        <v>0</v>
      </c>
    </row>
    <row r="16" spans="1:4" ht="18.600000000000001" customHeight="1">
      <c r="A16" s="184" t="s">
        <v>20</v>
      </c>
      <c r="B16" s="185" t="s">
        <v>43</v>
      </c>
      <c r="C16" s="186"/>
    </row>
    <row r="17" spans="1:3" ht="18.600000000000001" customHeight="1">
      <c r="A17" s="184" t="s">
        <v>21</v>
      </c>
      <c r="B17" s="185" t="s">
        <v>22</v>
      </c>
      <c r="C17" s="187"/>
    </row>
    <row r="18" spans="1:3" ht="18.600000000000001" customHeight="1">
      <c r="A18" s="184" t="s">
        <v>23</v>
      </c>
      <c r="B18" s="185" t="s">
        <v>7</v>
      </c>
      <c r="C18" s="187"/>
    </row>
    <row r="19" spans="1:3" ht="18.600000000000001" customHeight="1">
      <c r="A19" s="184" t="s">
        <v>20</v>
      </c>
      <c r="B19" s="185" t="s">
        <v>61</v>
      </c>
      <c r="C19" s="187"/>
    </row>
    <row r="20" spans="1:3" ht="18.600000000000001" customHeight="1">
      <c r="A20" s="184" t="s">
        <v>21</v>
      </c>
      <c r="B20" s="185" t="s">
        <v>62</v>
      </c>
      <c r="C20" s="187"/>
    </row>
    <row r="21" spans="1:3" ht="18.600000000000001" customHeight="1">
      <c r="A21" s="184">
        <v>3</v>
      </c>
      <c r="B21" s="185" t="s">
        <v>63</v>
      </c>
      <c r="C21" s="187"/>
    </row>
    <row r="22" spans="1:3" ht="18.600000000000001" customHeight="1">
      <c r="A22" s="184" t="s">
        <v>25</v>
      </c>
      <c r="B22" s="185" t="s">
        <v>15</v>
      </c>
      <c r="C22" s="187"/>
    </row>
    <row r="23" spans="1:3" ht="18.600000000000001" customHeight="1">
      <c r="A23" s="184" t="s">
        <v>26</v>
      </c>
      <c r="B23" s="185" t="s">
        <v>17</v>
      </c>
      <c r="C23" s="187"/>
    </row>
    <row r="24" spans="1:3" ht="18.600000000000001" customHeight="1">
      <c r="A24" s="184" t="s">
        <v>2</v>
      </c>
      <c r="B24" s="185" t="s">
        <v>27</v>
      </c>
      <c r="C24" s="188">
        <f>C32</f>
        <v>3770000000</v>
      </c>
    </row>
    <row r="25" spans="1:3" ht="18.600000000000001" customHeight="1">
      <c r="A25" s="184">
        <v>1</v>
      </c>
      <c r="B25" s="185" t="s">
        <v>7</v>
      </c>
      <c r="C25" s="187"/>
    </row>
    <row r="26" spans="1:3" ht="18.600000000000001" customHeight="1">
      <c r="A26" s="184" t="s">
        <v>14</v>
      </c>
      <c r="B26" s="185" t="s">
        <v>61</v>
      </c>
      <c r="C26" s="187"/>
    </row>
    <row r="27" spans="1:3" ht="18.600000000000001" customHeight="1">
      <c r="A27" s="184" t="s">
        <v>16</v>
      </c>
      <c r="B27" s="185" t="s">
        <v>62</v>
      </c>
      <c r="C27" s="187"/>
    </row>
    <row r="28" spans="1:3" ht="18.600000000000001" customHeight="1">
      <c r="A28" s="184">
        <v>2</v>
      </c>
      <c r="B28" s="185" t="s">
        <v>40</v>
      </c>
      <c r="C28" s="187"/>
    </row>
    <row r="29" spans="1:3" ht="18.600000000000001" customHeight="1">
      <c r="A29" s="184" t="s">
        <v>19</v>
      </c>
      <c r="B29" s="185" t="s">
        <v>28</v>
      </c>
      <c r="C29" s="187"/>
    </row>
    <row r="30" spans="1:3" ht="18.600000000000001" customHeight="1">
      <c r="A30" s="184" t="s">
        <v>23</v>
      </c>
      <c r="B30" s="185" t="s">
        <v>64</v>
      </c>
      <c r="C30" s="187"/>
    </row>
    <row r="31" spans="1:3" ht="18.600000000000001" customHeight="1">
      <c r="A31" s="184" t="s">
        <v>29</v>
      </c>
      <c r="B31" s="185" t="s">
        <v>22</v>
      </c>
      <c r="C31" s="187"/>
    </row>
    <row r="32" spans="1:3" ht="18.600000000000001" customHeight="1">
      <c r="A32" s="184">
        <v>3</v>
      </c>
      <c r="B32" s="185" t="s">
        <v>41</v>
      </c>
      <c r="C32" s="189">
        <f>C33+C34</f>
        <v>3770000000</v>
      </c>
    </row>
    <row r="33" spans="1:3" ht="18.600000000000001" customHeight="1">
      <c r="A33" s="184" t="s">
        <v>25</v>
      </c>
      <c r="B33" s="185" t="s">
        <v>60</v>
      </c>
      <c r="C33" s="190">
        <v>3620000000</v>
      </c>
    </row>
    <row r="34" spans="1:3" ht="18.600000000000001" customHeight="1">
      <c r="A34" s="184" t="s">
        <v>26</v>
      </c>
      <c r="B34" s="185" t="s">
        <v>22</v>
      </c>
      <c r="C34" s="190">
        <v>150000000</v>
      </c>
    </row>
    <row r="35" spans="1:3" ht="18.600000000000001" customHeight="1">
      <c r="A35" s="184">
        <v>4</v>
      </c>
      <c r="B35" s="185" t="s">
        <v>65</v>
      </c>
      <c r="C35" s="187"/>
    </row>
    <row r="36" spans="1:3" ht="23.25" customHeight="1">
      <c r="A36" s="16"/>
      <c r="C36" s="17"/>
    </row>
    <row r="37" spans="1:3" ht="15.6">
      <c r="A37" s="16"/>
      <c r="C37" s="17"/>
    </row>
    <row r="38" spans="1:3" ht="15.6">
      <c r="A38" s="16"/>
      <c r="C38" s="18"/>
    </row>
    <row r="39" spans="1:3" ht="15.6">
      <c r="A39" s="16"/>
      <c r="C39" s="18"/>
    </row>
    <row r="40" spans="1:3">
      <c r="C40" s="18"/>
    </row>
    <row r="41" spans="1:3" ht="17.399999999999999">
      <c r="C41" s="19"/>
    </row>
    <row r="42" spans="1:3" ht="17.399999999999999">
      <c r="C42" s="19"/>
    </row>
    <row r="43" spans="1:3" ht="17.399999999999999">
      <c r="C43" s="19"/>
    </row>
  </sheetData>
  <mergeCells count="6">
    <mergeCell ref="A1:C1"/>
    <mergeCell ref="A3:B3"/>
    <mergeCell ref="A2:B2"/>
    <mergeCell ref="A7:C7"/>
    <mergeCell ref="A5:C5"/>
    <mergeCell ref="A6:C6"/>
  </mergeCells>
  <pageMargins left="0.46" right="0.28999999999999998" top="0.56999999999999995" bottom="0.15748031496062992" header="0.57999999999999996"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tabColor rgb="FF00B050"/>
  </sheetPr>
  <dimension ref="A1:G48"/>
  <sheetViews>
    <sheetView view="pageBreakPreview" zoomScaleSheetLayoutView="100" workbookViewId="0">
      <selection activeCell="G9" sqref="G9"/>
    </sheetView>
  </sheetViews>
  <sheetFormatPr defaultColWidth="9" defaultRowHeight="15.6"/>
  <cols>
    <col min="1" max="1" width="5.6640625" style="10" customWidth="1"/>
    <col min="2" max="2" width="45.44140625" style="9" customWidth="1"/>
    <col min="3" max="3" width="15.109375" style="9" customWidth="1"/>
    <col min="4" max="4" width="15.5546875" style="9" customWidth="1"/>
    <col min="5" max="5" width="9.109375" style="9" customWidth="1"/>
    <col min="6" max="6" width="16.44140625" style="9" customWidth="1"/>
    <col min="7" max="8" width="9" style="9"/>
    <col min="9" max="9" width="9.5546875" style="9" bestFit="1" customWidth="1"/>
    <col min="10" max="16384" width="9" style="9"/>
  </cols>
  <sheetData>
    <row r="1" spans="1:7" ht="19.8" customHeight="1">
      <c r="A1" s="216" t="s">
        <v>155</v>
      </c>
      <c r="B1" s="216"/>
      <c r="C1" s="216"/>
      <c r="D1" s="216"/>
      <c r="E1" s="216"/>
      <c r="F1" s="216"/>
    </row>
    <row r="2" spans="1:7" ht="19.8" customHeight="1">
      <c r="A2" s="217" t="s">
        <v>113</v>
      </c>
      <c r="B2" s="217"/>
      <c r="C2" s="38"/>
      <c r="D2" s="3"/>
      <c r="E2" s="3"/>
    </row>
    <row r="3" spans="1:7" ht="19.8" customHeight="1">
      <c r="A3" s="217" t="s">
        <v>141</v>
      </c>
      <c r="B3" s="217"/>
      <c r="C3" s="38"/>
      <c r="D3" s="3"/>
      <c r="E3" s="3"/>
    </row>
    <row r="4" spans="1:7" ht="10.199999999999999" customHeight="1">
      <c r="A4" s="38"/>
      <c r="B4" s="38"/>
      <c r="C4" s="38"/>
      <c r="D4" s="3"/>
      <c r="E4" s="3"/>
    </row>
    <row r="5" spans="1:7" ht="24" customHeight="1">
      <c r="A5" s="232" t="s">
        <v>122</v>
      </c>
      <c r="B5" s="232"/>
      <c r="C5" s="232"/>
      <c r="D5" s="232"/>
      <c r="E5" s="232"/>
      <c r="F5" s="232"/>
    </row>
    <row r="6" spans="1:7" customFormat="1" ht="21" customHeight="1">
      <c r="A6" s="216" t="s">
        <v>170</v>
      </c>
      <c r="B6" s="216"/>
      <c r="C6" s="216"/>
      <c r="D6" s="216"/>
      <c r="E6" s="216"/>
      <c r="F6" s="216"/>
    </row>
    <row r="7" spans="1:7" s="1" customFormat="1" ht="20.399999999999999" customHeight="1">
      <c r="A7" s="218" t="s">
        <v>138</v>
      </c>
      <c r="B7" s="218"/>
      <c r="C7" s="218"/>
      <c r="D7" s="218"/>
      <c r="E7" s="218"/>
      <c r="F7" s="218"/>
    </row>
    <row r="8" spans="1:7" ht="15.75" customHeight="1">
      <c r="A8" s="104"/>
      <c r="B8" s="2"/>
      <c r="C8" s="236"/>
      <c r="D8" s="236"/>
      <c r="E8" s="236" t="s">
        <v>56</v>
      </c>
      <c r="F8" s="236"/>
    </row>
    <row r="9" spans="1:7" ht="88.2" customHeight="1">
      <c r="A9" s="7" t="s">
        <v>10</v>
      </c>
      <c r="B9" s="5" t="s">
        <v>5</v>
      </c>
      <c r="C9" s="7" t="s">
        <v>30</v>
      </c>
      <c r="D9" s="7" t="s">
        <v>31</v>
      </c>
      <c r="E9" s="7" t="s">
        <v>33</v>
      </c>
      <c r="F9" s="7" t="s">
        <v>36</v>
      </c>
      <c r="G9" s="244" t="s">
        <v>195</v>
      </c>
    </row>
    <row r="10" spans="1:7" ht="21.75" customHeight="1">
      <c r="A10" s="6">
        <v>1</v>
      </c>
      <c r="B10" s="6">
        <v>2</v>
      </c>
      <c r="C10" s="6">
        <v>3</v>
      </c>
      <c r="D10" s="6">
        <v>4</v>
      </c>
      <c r="E10" s="6" t="s">
        <v>35</v>
      </c>
      <c r="F10" s="6">
        <v>6</v>
      </c>
    </row>
    <row r="11" spans="1:7" s="36" customFormat="1" ht="21" customHeight="1">
      <c r="A11" s="161" t="s">
        <v>0</v>
      </c>
      <c r="B11" s="167" t="s">
        <v>145</v>
      </c>
      <c r="C11" s="168">
        <f>C12</f>
        <v>0</v>
      </c>
      <c r="D11" s="168">
        <f>D12</f>
        <v>0</v>
      </c>
      <c r="E11" s="169">
        <f>D11-C11</f>
        <v>0</v>
      </c>
      <c r="F11" s="170"/>
    </row>
    <row r="12" spans="1:7" s="36" customFormat="1" ht="21" customHeight="1">
      <c r="A12" s="161" t="s">
        <v>1</v>
      </c>
      <c r="B12" s="167" t="s">
        <v>59</v>
      </c>
      <c r="C12" s="168">
        <f>C13+C14+C15</f>
        <v>0</v>
      </c>
      <c r="D12" s="168">
        <f>D13+D14+D15</f>
        <v>0</v>
      </c>
      <c r="E12" s="169">
        <f t="shared" ref="E12" si="0">D12-C12</f>
        <v>0</v>
      </c>
      <c r="F12" s="171"/>
    </row>
    <row r="13" spans="1:7" s="36" customFormat="1" ht="21" customHeight="1">
      <c r="A13" s="161">
        <v>1</v>
      </c>
      <c r="B13" s="172" t="s">
        <v>15</v>
      </c>
      <c r="C13" s="168"/>
      <c r="D13" s="168"/>
      <c r="E13" s="169"/>
      <c r="F13" s="171"/>
    </row>
    <row r="14" spans="1:7" s="36" customFormat="1" ht="21" customHeight="1">
      <c r="A14" s="161">
        <v>2</v>
      </c>
      <c r="B14" s="167" t="s">
        <v>17</v>
      </c>
      <c r="C14" s="168"/>
      <c r="D14" s="168"/>
      <c r="E14" s="169"/>
      <c r="F14" s="171"/>
    </row>
    <row r="15" spans="1:7" s="36" customFormat="1" ht="21" customHeight="1">
      <c r="A15" s="161">
        <v>3</v>
      </c>
      <c r="B15" s="167" t="s">
        <v>150</v>
      </c>
      <c r="C15" s="168">
        <f>C16</f>
        <v>0</v>
      </c>
      <c r="D15" s="168">
        <f>D16</f>
        <v>0</v>
      </c>
      <c r="E15" s="169"/>
      <c r="F15" s="171"/>
    </row>
    <row r="16" spans="1:7" s="11" customFormat="1" ht="21" hidden="1" customHeight="1">
      <c r="A16" s="173" t="s">
        <v>25</v>
      </c>
      <c r="B16" s="174" t="s">
        <v>43</v>
      </c>
      <c r="C16" s="175"/>
      <c r="D16" s="175">
        <f>C16</f>
        <v>0</v>
      </c>
      <c r="E16" s="176"/>
      <c r="F16" s="177"/>
    </row>
    <row r="17" spans="1:6" s="11" customFormat="1" ht="21" hidden="1" customHeight="1">
      <c r="A17" s="173" t="s">
        <v>26</v>
      </c>
      <c r="B17" s="174" t="s">
        <v>146</v>
      </c>
      <c r="C17" s="175"/>
      <c r="D17" s="175"/>
      <c r="E17" s="176"/>
      <c r="F17" s="177"/>
    </row>
    <row r="18" spans="1:6" s="36" customFormat="1" ht="21" customHeight="1">
      <c r="A18" s="161" t="s">
        <v>2</v>
      </c>
      <c r="B18" s="178" t="s">
        <v>147</v>
      </c>
      <c r="C18" s="168"/>
      <c r="D18" s="168"/>
      <c r="E18" s="169"/>
      <c r="F18" s="171"/>
    </row>
    <row r="19" spans="1:6" s="36" customFormat="1" ht="21" customHeight="1">
      <c r="A19" s="161">
        <v>1</v>
      </c>
      <c r="B19" s="178" t="s">
        <v>148</v>
      </c>
      <c r="C19" s="168"/>
      <c r="D19" s="168"/>
      <c r="E19" s="169"/>
      <c r="F19" s="171"/>
    </row>
    <row r="20" spans="1:6" s="36" customFormat="1" ht="21" customHeight="1">
      <c r="A20" s="161">
        <v>2</v>
      </c>
      <c r="B20" s="178" t="s">
        <v>7</v>
      </c>
      <c r="C20" s="168"/>
      <c r="D20" s="168"/>
      <c r="E20" s="169"/>
      <c r="F20" s="171"/>
    </row>
    <row r="21" spans="1:6" s="11" customFormat="1" ht="21" customHeight="1">
      <c r="A21" s="179">
        <v>3</v>
      </c>
      <c r="B21" s="167" t="s">
        <v>151</v>
      </c>
      <c r="C21" s="175">
        <f>C22</f>
        <v>0</v>
      </c>
      <c r="D21" s="175">
        <f>D22</f>
        <v>0</v>
      </c>
      <c r="E21" s="176"/>
      <c r="F21" s="177"/>
    </row>
    <row r="22" spans="1:6" s="11" customFormat="1" ht="21" hidden="1" customHeight="1">
      <c r="A22" s="173" t="s">
        <v>25</v>
      </c>
      <c r="B22" s="174" t="s">
        <v>43</v>
      </c>
      <c r="C22" s="175"/>
      <c r="D22" s="175">
        <f>C22</f>
        <v>0</v>
      </c>
      <c r="E22" s="176"/>
      <c r="F22" s="177"/>
    </row>
    <row r="23" spans="1:6" s="11" customFormat="1" ht="21" hidden="1" customHeight="1">
      <c r="A23" s="173" t="s">
        <v>26</v>
      </c>
      <c r="B23" s="174" t="s">
        <v>146</v>
      </c>
      <c r="C23" s="175"/>
      <c r="D23" s="175"/>
      <c r="E23" s="176"/>
      <c r="F23" s="177"/>
    </row>
    <row r="24" spans="1:6" s="36" customFormat="1" ht="21" customHeight="1">
      <c r="A24" s="161" t="s">
        <v>3</v>
      </c>
      <c r="B24" s="178" t="s">
        <v>149</v>
      </c>
      <c r="C24" s="168"/>
      <c r="D24" s="168"/>
      <c r="E24" s="169"/>
      <c r="F24" s="171"/>
    </row>
    <row r="25" spans="1:6" s="11" customFormat="1" ht="21" customHeight="1">
      <c r="A25" s="161">
        <v>1</v>
      </c>
      <c r="B25" s="172" t="s">
        <v>15</v>
      </c>
      <c r="C25" s="175"/>
      <c r="D25" s="175"/>
      <c r="E25" s="176"/>
      <c r="F25" s="177"/>
    </row>
    <row r="26" spans="1:6" s="11" customFormat="1" ht="21" customHeight="1">
      <c r="A26" s="161">
        <v>2</v>
      </c>
      <c r="B26" s="167" t="s">
        <v>17</v>
      </c>
      <c r="C26" s="175"/>
      <c r="D26" s="175"/>
      <c r="E26" s="176"/>
      <c r="F26" s="177"/>
    </row>
    <row r="27" spans="1:6" s="36" customFormat="1" ht="21" customHeight="1">
      <c r="A27" s="161" t="s">
        <v>4</v>
      </c>
      <c r="B27" s="178" t="s">
        <v>9</v>
      </c>
      <c r="C27" s="168">
        <f>C28</f>
        <v>3499602500</v>
      </c>
      <c r="D27" s="168">
        <f>D28</f>
        <v>3499602500</v>
      </c>
      <c r="E27" s="169"/>
      <c r="F27" s="171"/>
    </row>
    <row r="28" spans="1:6" s="36" customFormat="1" ht="21" customHeight="1">
      <c r="A28" s="161" t="s">
        <v>1</v>
      </c>
      <c r="B28" s="167" t="s">
        <v>32</v>
      </c>
      <c r="C28" s="168">
        <f>C31</f>
        <v>3499602500</v>
      </c>
      <c r="D28" s="168">
        <f>D31</f>
        <v>3499602500</v>
      </c>
      <c r="E28" s="169"/>
      <c r="F28" s="171"/>
    </row>
    <row r="29" spans="1:6" s="36" customFormat="1" ht="21" customHeight="1">
      <c r="A29" s="161">
        <v>1</v>
      </c>
      <c r="B29" s="167" t="s">
        <v>129</v>
      </c>
      <c r="C29" s="168"/>
      <c r="D29" s="168"/>
      <c r="E29" s="169"/>
      <c r="F29" s="171"/>
    </row>
    <row r="30" spans="1:6" s="36" customFormat="1" ht="21" customHeight="1">
      <c r="A30" s="161">
        <v>2</v>
      </c>
      <c r="B30" s="167" t="s">
        <v>130</v>
      </c>
      <c r="C30" s="168"/>
      <c r="D30" s="168"/>
      <c r="E30" s="169"/>
      <c r="F30" s="171"/>
    </row>
    <row r="31" spans="1:6" s="36" customFormat="1" ht="21" customHeight="1">
      <c r="A31" s="161">
        <v>3</v>
      </c>
      <c r="B31" s="167" t="s">
        <v>131</v>
      </c>
      <c r="C31" s="168">
        <f>C32+C33</f>
        <v>3499602500</v>
      </c>
      <c r="D31" s="168">
        <f>D32+D33</f>
        <v>3499602500</v>
      </c>
      <c r="E31" s="169"/>
      <c r="F31" s="171"/>
    </row>
    <row r="32" spans="1:6" s="11" customFormat="1" ht="21" customHeight="1">
      <c r="A32" s="173" t="s">
        <v>25</v>
      </c>
      <c r="B32" s="180" t="s">
        <v>60</v>
      </c>
      <c r="C32" s="175">
        <v>3047800000</v>
      </c>
      <c r="D32" s="175">
        <f>C32</f>
        <v>3047800000</v>
      </c>
      <c r="E32" s="176"/>
      <c r="F32" s="177"/>
    </row>
    <row r="33" spans="1:6" s="11" customFormat="1" ht="21.6" customHeight="1">
      <c r="A33" s="173" t="s">
        <v>26</v>
      </c>
      <c r="B33" s="180" t="s">
        <v>22</v>
      </c>
      <c r="C33" s="175">
        <v>451802500</v>
      </c>
      <c r="D33" s="175">
        <f>C33</f>
        <v>451802500</v>
      </c>
      <c r="E33" s="176"/>
      <c r="F33" s="177"/>
    </row>
    <row r="34" spans="1:6" s="36" customFormat="1" ht="21" hidden="1" customHeight="1">
      <c r="A34" s="69">
        <v>4</v>
      </c>
      <c r="B34" s="131" t="s">
        <v>65</v>
      </c>
      <c r="C34" s="154"/>
      <c r="D34" s="154"/>
      <c r="E34" s="70"/>
      <c r="F34" s="157"/>
    </row>
    <row r="35" spans="1:6" s="36" customFormat="1" ht="21" hidden="1" customHeight="1">
      <c r="A35" s="34">
        <v>5</v>
      </c>
      <c r="B35" s="45" t="s">
        <v>133</v>
      </c>
      <c r="C35" s="151"/>
      <c r="D35" s="151"/>
      <c r="E35" s="35"/>
      <c r="F35" s="37"/>
    </row>
    <row r="36" spans="1:6" s="36" customFormat="1" ht="21" hidden="1" customHeight="1">
      <c r="A36" s="34">
        <v>6</v>
      </c>
      <c r="B36" s="45" t="s">
        <v>132</v>
      </c>
      <c r="C36" s="151"/>
      <c r="D36" s="151"/>
      <c r="E36" s="35"/>
      <c r="F36" s="37"/>
    </row>
    <row r="37" spans="1:6" s="36" customFormat="1" ht="21" hidden="1" customHeight="1">
      <c r="A37" s="34">
        <v>7</v>
      </c>
      <c r="B37" s="45" t="s">
        <v>134</v>
      </c>
      <c r="C37" s="151"/>
      <c r="D37" s="151"/>
      <c r="E37" s="35"/>
      <c r="F37" s="37"/>
    </row>
    <row r="38" spans="1:6" s="36" customFormat="1" ht="21" hidden="1" customHeight="1">
      <c r="A38" s="135">
        <v>8</v>
      </c>
      <c r="B38" s="123" t="s">
        <v>135</v>
      </c>
      <c r="C38" s="152"/>
      <c r="D38" s="152"/>
      <c r="E38" s="136"/>
      <c r="F38" s="137"/>
    </row>
    <row r="39" spans="1:6" s="36" customFormat="1" ht="31.2" hidden="1">
      <c r="A39" s="138">
        <v>9</v>
      </c>
      <c r="B39" s="132" t="s">
        <v>136</v>
      </c>
      <c r="C39" s="153"/>
      <c r="D39" s="153"/>
      <c r="E39" s="139"/>
      <c r="F39" s="140"/>
    </row>
    <row r="40" spans="1:6" s="36" customFormat="1" ht="21" hidden="1" customHeight="1">
      <c r="A40" s="135">
        <v>10</v>
      </c>
      <c r="B40" s="123" t="s">
        <v>137</v>
      </c>
      <c r="C40" s="152"/>
      <c r="D40" s="152"/>
      <c r="E40" s="136"/>
      <c r="F40" s="137"/>
    </row>
    <row r="41" spans="1:6" ht="21" customHeight="1"/>
    <row r="42" spans="1:6" ht="16.8">
      <c r="C42" s="228"/>
      <c r="D42" s="228"/>
      <c r="E42" s="228"/>
    </row>
    <row r="43" spans="1:6" ht="16.8">
      <c r="C43" s="222"/>
      <c r="D43" s="222"/>
      <c r="E43" s="222"/>
    </row>
    <row r="44" spans="1:6" ht="16.8">
      <c r="C44" s="223"/>
      <c r="D44" s="223"/>
      <c r="E44" s="223"/>
    </row>
    <row r="45" spans="1:6" ht="16.8">
      <c r="C45" s="222"/>
      <c r="D45" s="222"/>
      <c r="E45" s="222"/>
    </row>
    <row r="46" spans="1:6" ht="17.399999999999999">
      <c r="C46" s="1"/>
      <c r="D46" s="1"/>
      <c r="E46" s="1"/>
    </row>
    <row r="47" spans="1:6" ht="17.399999999999999">
      <c r="C47" s="1"/>
      <c r="D47" s="1"/>
      <c r="E47" s="1"/>
    </row>
    <row r="48" spans="1:6" ht="17.399999999999999">
      <c r="C48" s="221"/>
      <c r="D48" s="221"/>
      <c r="E48" s="221"/>
    </row>
  </sheetData>
  <mergeCells count="13">
    <mergeCell ref="C48:E48"/>
    <mergeCell ref="A2:B2"/>
    <mergeCell ref="A3:B3"/>
    <mergeCell ref="A5:F5"/>
    <mergeCell ref="A6:F6"/>
    <mergeCell ref="A7:F7"/>
    <mergeCell ref="C8:D8"/>
    <mergeCell ref="E8:F8"/>
    <mergeCell ref="A1:F1"/>
    <mergeCell ref="C42:E42"/>
    <mergeCell ref="C43:E43"/>
    <mergeCell ref="C44:E44"/>
    <mergeCell ref="C45:E45"/>
  </mergeCells>
  <pageMargins left="0.41" right="0" top="0.35433070866141703" bottom="0.31" header="0.22" footer="0.42"/>
  <pageSetup paperSize="9" scale="90" orientation="portrait" r:id="rId1"/>
</worksheet>
</file>

<file path=xl/worksheets/sheet11.xml><?xml version="1.0" encoding="utf-8"?>
<worksheet xmlns="http://schemas.openxmlformats.org/spreadsheetml/2006/main" xmlns:r="http://schemas.openxmlformats.org/officeDocument/2006/relationships">
  <sheetPr>
    <tabColor rgb="FF00B050"/>
  </sheetPr>
  <dimension ref="A1:I22"/>
  <sheetViews>
    <sheetView view="pageBreakPreview" topLeftCell="A4" zoomScaleSheetLayoutView="100" workbookViewId="0">
      <selection activeCell="I12" sqref="I12"/>
    </sheetView>
  </sheetViews>
  <sheetFormatPr defaultColWidth="9" defaultRowHeight="15.6"/>
  <cols>
    <col min="1" max="1" width="5.6640625" style="10" customWidth="1"/>
    <col min="2" max="2" width="22" style="9" customWidth="1"/>
    <col min="3" max="8" width="12.33203125" style="9" customWidth="1"/>
    <col min="9" max="9" width="15.33203125" style="9" customWidth="1"/>
    <col min="10" max="16384" width="9" style="9"/>
  </cols>
  <sheetData>
    <row r="1" spans="1:9" ht="18">
      <c r="A1" s="28"/>
      <c r="B1" s="28"/>
      <c r="C1" s="28"/>
      <c r="D1" s="28"/>
      <c r="E1" s="101"/>
      <c r="F1" s="101"/>
    </row>
    <row r="2" spans="1:9">
      <c r="A2" s="100" t="s">
        <v>113</v>
      </c>
      <c r="B2" s="100"/>
      <c r="C2" s="38"/>
      <c r="D2" s="3"/>
      <c r="E2" s="3"/>
    </row>
    <row r="3" spans="1:9">
      <c r="A3" s="100" t="s">
        <v>106</v>
      </c>
      <c r="B3" s="100"/>
      <c r="C3" s="38"/>
      <c r="D3" s="3"/>
      <c r="E3" s="3"/>
    </row>
    <row r="4" spans="1:9" ht="10.199999999999999" customHeight="1">
      <c r="A4" s="38"/>
      <c r="B4" s="38"/>
      <c r="C4" s="38"/>
      <c r="D4" s="3"/>
      <c r="E4" s="3"/>
    </row>
    <row r="5" spans="1:9">
      <c r="A5" s="239" t="s">
        <v>160</v>
      </c>
      <c r="B5" s="239"/>
      <c r="C5" s="239"/>
      <c r="D5" s="239"/>
      <c r="E5" s="239"/>
      <c r="F5" s="239"/>
      <c r="G5" s="239"/>
      <c r="H5" s="239"/>
    </row>
    <row r="6" spans="1:9" customFormat="1" ht="21" customHeight="1">
      <c r="A6" s="216" t="s">
        <v>161</v>
      </c>
      <c r="B6" s="216"/>
      <c r="C6" s="216"/>
      <c r="D6" s="216"/>
      <c r="E6" s="216"/>
      <c r="F6" s="216"/>
      <c r="G6" s="216"/>
      <c r="H6" s="216"/>
    </row>
    <row r="7" spans="1:9" s="1" customFormat="1" ht="12" customHeight="1">
      <c r="A7" s="218"/>
      <c r="B7" s="218"/>
      <c r="C7" s="218"/>
      <c r="D7" s="218"/>
      <c r="E7" s="218"/>
      <c r="F7" s="218"/>
    </row>
    <row r="8" spans="1:9" ht="15.75" customHeight="1">
      <c r="A8" s="94"/>
      <c r="B8" s="2"/>
      <c r="C8" s="236"/>
      <c r="D8" s="236"/>
      <c r="F8" s="102"/>
      <c r="G8" s="102" t="s">
        <v>121</v>
      </c>
    </row>
    <row r="9" spans="1:9" ht="43.8" customHeight="1">
      <c r="A9" s="7" t="s">
        <v>10</v>
      </c>
      <c r="B9" s="5" t="s">
        <v>5</v>
      </c>
      <c r="C9" s="237" t="s">
        <v>115</v>
      </c>
      <c r="D9" s="238"/>
      <c r="E9" s="237" t="s">
        <v>158</v>
      </c>
      <c r="F9" s="238"/>
      <c r="G9" s="237" t="s">
        <v>159</v>
      </c>
      <c r="H9" s="238"/>
    </row>
    <row r="10" spans="1:9" ht="27.6" customHeight="1">
      <c r="A10" s="7"/>
      <c r="B10" s="5"/>
      <c r="C10" s="7" t="s">
        <v>116</v>
      </c>
      <c r="D10" s="7" t="s">
        <v>117</v>
      </c>
      <c r="E10" s="7" t="s">
        <v>118</v>
      </c>
      <c r="F10" s="7" t="s">
        <v>117</v>
      </c>
      <c r="G10" s="7" t="s">
        <v>118</v>
      </c>
      <c r="H10" s="7" t="s">
        <v>117</v>
      </c>
    </row>
    <row r="11" spans="1:9" ht="21.75" customHeight="1">
      <c r="A11" s="6">
        <v>1</v>
      </c>
      <c r="B11" s="6">
        <v>2</v>
      </c>
      <c r="C11" s="6">
        <v>3</v>
      </c>
      <c r="D11" s="6">
        <v>4</v>
      </c>
      <c r="E11" s="6">
        <v>5</v>
      </c>
      <c r="F11" s="6">
        <v>6</v>
      </c>
      <c r="G11" s="6">
        <v>7</v>
      </c>
      <c r="H11" s="6">
        <v>8</v>
      </c>
    </row>
    <row r="12" spans="1:9" s="36" customFormat="1" ht="31.2" customHeight="1">
      <c r="A12" s="161" t="s">
        <v>1</v>
      </c>
      <c r="B12" s="162" t="s">
        <v>119</v>
      </c>
      <c r="C12" s="163">
        <f>SUM(C13:C19)</f>
        <v>235805000</v>
      </c>
      <c r="D12" s="163">
        <f t="shared" ref="D12:H12" si="0">SUM(D13:D19)</f>
        <v>235805000</v>
      </c>
      <c r="E12" s="163">
        <f t="shared" si="0"/>
        <v>493760665</v>
      </c>
      <c r="F12" s="163">
        <f t="shared" si="0"/>
        <v>493760665</v>
      </c>
      <c r="G12" s="163">
        <f t="shared" si="0"/>
        <v>729565665</v>
      </c>
      <c r="H12" s="163">
        <f t="shared" si="0"/>
        <v>729565665</v>
      </c>
      <c r="I12" s="244" t="s">
        <v>195</v>
      </c>
    </row>
    <row r="13" spans="1:9" s="156" customFormat="1" ht="31.2" customHeight="1">
      <c r="A13" s="164">
        <v>1</v>
      </c>
      <c r="B13" s="165" t="s">
        <v>109</v>
      </c>
      <c r="C13" s="166">
        <v>34300000</v>
      </c>
      <c r="D13" s="166">
        <f>C13</f>
        <v>34300000</v>
      </c>
      <c r="E13" s="166">
        <v>51040000</v>
      </c>
      <c r="F13" s="166">
        <f>E13</f>
        <v>51040000</v>
      </c>
      <c r="G13" s="166">
        <f>C13+E13</f>
        <v>85340000</v>
      </c>
      <c r="H13" s="166">
        <f>D13+F13</f>
        <v>85340000</v>
      </c>
      <c r="I13" s="155">
        <f>G13-H13</f>
        <v>0</v>
      </c>
    </row>
    <row r="14" spans="1:9" s="156" customFormat="1" ht="31.2" customHeight="1">
      <c r="A14" s="164">
        <v>2</v>
      </c>
      <c r="B14" s="165" t="s">
        <v>107</v>
      </c>
      <c r="C14" s="166">
        <v>27830000</v>
      </c>
      <c r="D14" s="166">
        <v>27830000</v>
      </c>
      <c r="E14" s="166">
        <v>17424000</v>
      </c>
      <c r="F14" s="166">
        <f>E14</f>
        <v>17424000</v>
      </c>
      <c r="G14" s="166">
        <f t="shared" ref="G14:G19" si="1">C14+E14</f>
        <v>45254000</v>
      </c>
      <c r="H14" s="166">
        <f t="shared" ref="H14:H19" si="2">D14+F14</f>
        <v>45254000</v>
      </c>
      <c r="I14" s="155">
        <f t="shared" ref="I14:I19" si="3">G14-H14</f>
        <v>0</v>
      </c>
    </row>
    <row r="15" spans="1:9" s="156" customFormat="1" ht="31.2" customHeight="1">
      <c r="A15" s="164">
        <v>3</v>
      </c>
      <c r="B15" s="165" t="s">
        <v>114</v>
      </c>
      <c r="C15" s="166">
        <v>5880000</v>
      </c>
      <c r="D15" s="166">
        <f>C15</f>
        <v>5880000</v>
      </c>
      <c r="E15" s="166">
        <v>17280000</v>
      </c>
      <c r="F15" s="166">
        <f>E15</f>
        <v>17280000</v>
      </c>
      <c r="G15" s="166">
        <f t="shared" si="1"/>
        <v>23160000</v>
      </c>
      <c r="H15" s="166">
        <f t="shared" si="2"/>
        <v>23160000</v>
      </c>
      <c r="I15" s="155">
        <f t="shared" si="3"/>
        <v>0</v>
      </c>
    </row>
    <row r="16" spans="1:9" s="156" customFormat="1" ht="31.2" customHeight="1">
      <c r="A16" s="164">
        <v>4</v>
      </c>
      <c r="B16" s="165" t="s">
        <v>108</v>
      </c>
      <c r="C16" s="166">
        <v>106596000</v>
      </c>
      <c r="D16" s="166">
        <f>C16</f>
        <v>106596000</v>
      </c>
      <c r="E16" s="166">
        <v>135296000</v>
      </c>
      <c r="F16" s="166">
        <f>E16</f>
        <v>135296000</v>
      </c>
      <c r="G16" s="166">
        <f t="shared" si="1"/>
        <v>241892000</v>
      </c>
      <c r="H16" s="166">
        <f t="shared" si="2"/>
        <v>241892000</v>
      </c>
      <c r="I16" s="155">
        <f t="shared" si="3"/>
        <v>0</v>
      </c>
    </row>
    <row r="17" spans="1:9" s="156" customFormat="1" ht="31.2" customHeight="1">
      <c r="A17" s="164">
        <v>5</v>
      </c>
      <c r="B17" s="165" t="s">
        <v>110</v>
      </c>
      <c r="C17" s="166">
        <v>44999000</v>
      </c>
      <c r="D17" s="166">
        <f>C17</f>
        <v>44999000</v>
      </c>
      <c r="E17" s="166">
        <v>81540000</v>
      </c>
      <c r="F17" s="166">
        <f>E17</f>
        <v>81540000</v>
      </c>
      <c r="G17" s="166">
        <f t="shared" si="1"/>
        <v>126539000</v>
      </c>
      <c r="H17" s="166">
        <f t="shared" si="2"/>
        <v>126539000</v>
      </c>
      <c r="I17" s="155">
        <f t="shared" si="3"/>
        <v>0</v>
      </c>
    </row>
    <row r="18" spans="1:9" s="156" customFormat="1" ht="31.2" customHeight="1">
      <c r="A18" s="164">
        <v>6</v>
      </c>
      <c r="B18" s="165" t="s">
        <v>104</v>
      </c>
      <c r="C18" s="166">
        <v>16200000</v>
      </c>
      <c r="D18" s="166">
        <f>C18</f>
        <v>16200000</v>
      </c>
      <c r="E18" s="166"/>
      <c r="F18" s="166"/>
      <c r="G18" s="166">
        <f t="shared" si="1"/>
        <v>16200000</v>
      </c>
      <c r="H18" s="166">
        <f t="shared" si="2"/>
        <v>16200000</v>
      </c>
      <c r="I18" s="155">
        <f t="shared" si="3"/>
        <v>0</v>
      </c>
    </row>
    <row r="19" spans="1:9" s="156" customFormat="1" ht="31.2" customHeight="1">
      <c r="A19" s="164">
        <v>7</v>
      </c>
      <c r="B19" s="165" t="s">
        <v>120</v>
      </c>
      <c r="C19" s="166"/>
      <c r="D19" s="166"/>
      <c r="E19" s="166">
        <v>191180665</v>
      </c>
      <c r="F19" s="166">
        <f>E19</f>
        <v>191180665</v>
      </c>
      <c r="G19" s="166">
        <f t="shared" si="1"/>
        <v>191180665</v>
      </c>
      <c r="H19" s="166">
        <f t="shared" si="2"/>
        <v>191180665</v>
      </c>
      <c r="I19" s="155">
        <f t="shared" si="3"/>
        <v>0</v>
      </c>
    </row>
    <row r="20" spans="1:9" s="11" customFormat="1" ht="18.600000000000001" hidden="1" customHeight="1">
      <c r="A20" s="95">
        <v>9</v>
      </c>
      <c r="B20" s="96" t="s">
        <v>110</v>
      </c>
      <c r="C20" s="97" t="e">
        <f t="shared" ref="C20:C22" si="4">D20</f>
        <v>#REF!</v>
      </c>
      <c r="D20" s="97" t="e">
        <f>#REF!</f>
        <v>#REF!</v>
      </c>
      <c r="E20" s="98"/>
      <c r="F20" s="99"/>
    </row>
    <row r="21" spans="1:9" s="11" customFormat="1" ht="18.600000000000001" hidden="1" customHeight="1">
      <c r="A21" s="13">
        <v>10</v>
      </c>
      <c r="B21" s="62" t="s">
        <v>111</v>
      </c>
      <c r="C21" s="93" t="e">
        <f t="shared" si="4"/>
        <v>#REF!</v>
      </c>
      <c r="D21" s="93" t="e">
        <f>#REF!</f>
        <v>#REF!</v>
      </c>
      <c r="E21" s="33"/>
      <c r="F21" s="12"/>
    </row>
    <row r="22" spans="1:9" s="11" customFormat="1" ht="18.600000000000001" hidden="1" customHeight="1">
      <c r="A22" s="13">
        <v>11</v>
      </c>
      <c r="B22" s="62" t="s">
        <v>105</v>
      </c>
      <c r="C22" s="93" t="e">
        <f t="shared" si="4"/>
        <v>#REF!</v>
      </c>
      <c r="D22" s="93" t="e">
        <f>#REF!</f>
        <v>#REF!</v>
      </c>
      <c r="E22" s="33"/>
      <c r="F22" s="12"/>
      <c r="I22" s="11">
        <v>9007200</v>
      </c>
    </row>
  </sheetData>
  <mergeCells count="7">
    <mergeCell ref="G9:H9"/>
    <mergeCell ref="A5:H5"/>
    <mergeCell ref="A6:H6"/>
    <mergeCell ref="C8:D8"/>
    <mergeCell ref="E9:F9"/>
    <mergeCell ref="C9:D9"/>
    <mergeCell ref="A7:F7"/>
  </mergeCells>
  <pageMargins left="0.41" right="0" top="0.35433070866141703" bottom="0.31" header="0.22" footer="0.42"/>
  <pageSetup paperSize="9" scale="95" orientation="portrait" r:id="rId1"/>
</worksheet>
</file>

<file path=xl/worksheets/sheet12.xml><?xml version="1.0" encoding="utf-8"?>
<worksheet xmlns="http://schemas.openxmlformats.org/spreadsheetml/2006/main" xmlns:r="http://schemas.openxmlformats.org/officeDocument/2006/relationships">
  <sheetPr>
    <tabColor rgb="FF00B050"/>
  </sheetPr>
  <dimension ref="A1:I21"/>
  <sheetViews>
    <sheetView view="pageBreakPreview" topLeftCell="A4" zoomScaleSheetLayoutView="100" workbookViewId="0">
      <selection activeCell="I12" sqref="I12"/>
    </sheetView>
  </sheetViews>
  <sheetFormatPr defaultColWidth="9" defaultRowHeight="15.6"/>
  <cols>
    <col min="1" max="1" width="5.6640625" style="10" customWidth="1"/>
    <col min="2" max="2" width="22" style="9" customWidth="1"/>
    <col min="3" max="8" width="12.33203125" style="9" customWidth="1"/>
    <col min="9" max="9" width="15.33203125" style="9" customWidth="1"/>
    <col min="10" max="16384" width="9" style="9"/>
  </cols>
  <sheetData>
    <row r="1" spans="1:9" ht="18">
      <c r="A1" s="28"/>
      <c r="B1" s="28"/>
      <c r="C1" s="28"/>
      <c r="D1" s="28"/>
      <c r="E1" s="101"/>
      <c r="F1" s="101"/>
    </row>
    <row r="2" spans="1:9">
      <c r="A2" s="100" t="s">
        <v>113</v>
      </c>
      <c r="B2" s="100"/>
      <c r="C2" s="38"/>
      <c r="D2" s="3"/>
      <c r="E2" s="3"/>
    </row>
    <row r="3" spans="1:9">
      <c r="A3" s="100" t="s">
        <v>106</v>
      </c>
      <c r="B3" s="100"/>
      <c r="C3" s="38"/>
      <c r="D3" s="3"/>
      <c r="E3" s="3"/>
    </row>
    <row r="4" spans="1:9" ht="10.199999999999999" customHeight="1">
      <c r="A4" s="38"/>
      <c r="B4" s="38"/>
      <c r="C4" s="38"/>
      <c r="D4" s="3"/>
      <c r="E4" s="3"/>
    </row>
    <row r="5" spans="1:9" ht="19.8" customHeight="1">
      <c r="A5" s="232" t="s">
        <v>191</v>
      </c>
      <c r="B5" s="232"/>
      <c r="C5" s="232"/>
      <c r="D5" s="232"/>
      <c r="E5" s="232"/>
      <c r="F5" s="232"/>
      <c r="G5" s="232"/>
      <c r="H5" s="232"/>
    </row>
    <row r="6" spans="1:9" customFormat="1" ht="21" customHeight="1">
      <c r="A6" s="216" t="s">
        <v>190</v>
      </c>
      <c r="B6" s="216"/>
      <c r="C6" s="216"/>
      <c r="D6" s="216"/>
      <c r="E6" s="216"/>
      <c r="F6" s="216"/>
      <c r="G6" s="216"/>
      <c r="H6" s="216"/>
    </row>
    <row r="7" spans="1:9" s="1" customFormat="1" ht="12" customHeight="1">
      <c r="A7" s="218"/>
      <c r="B7" s="218"/>
      <c r="C7" s="218"/>
      <c r="D7" s="218"/>
      <c r="E7" s="218"/>
      <c r="F7" s="218"/>
    </row>
    <row r="8" spans="1:9" ht="15.75" customHeight="1">
      <c r="A8" s="206"/>
      <c r="B8" s="2"/>
      <c r="C8" s="236"/>
      <c r="D8" s="236"/>
      <c r="F8" s="102"/>
      <c r="G8" s="102" t="s">
        <v>121</v>
      </c>
    </row>
    <row r="9" spans="1:9" ht="43.8" customHeight="1">
      <c r="A9" s="242" t="s">
        <v>10</v>
      </c>
      <c r="B9" s="240" t="s">
        <v>5</v>
      </c>
      <c r="C9" s="237" t="s">
        <v>158</v>
      </c>
      <c r="D9" s="238"/>
      <c r="E9" s="237" t="s">
        <v>192</v>
      </c>
      <c r="F9" s="238"/>
      <c r="G9" s="237" t="s">
        <v>193</v>
      </c>
      <c r="H9" s="238"/>
    </row>
    <row r="10" spans="1:9" ht="27.6" customHeight="1">
      <c r="A10" s="243"/>
      <c r="B10" s="241"/>
      <c r="C10" s="7" t="s">
        <v>116</v>
      </c>
      <c r="D10" s="7" t="s">
        <v>117</v>
      </c>
      <c r="E10" s="7" t="s">
        <v>118</v>
      </c>
      <c r="F10" s="7" t="s">
        <v>117</v>
      </c>
      <c r="G10" s="7" t="s">
        <v>118</v>
      </c>
      <c r="H10" s="7" t="s">
        <v>117</v>
      </c>
    </row>
    <row r="11" spans="1:9" ht="21.75" customHeight="1">
      <c r="A11" s="6">
        <v>1</v>
      </c>
      <c r="B11" s="6">
        <v>2</v>
      </c>
      <c r="C11" s="6">
        <v>3</v>
      </c>
      <c r="D11" s="6">
        <v>4</v>
      </c>
      <c r="E11" s="6">
        <v>5</v>
      </c>
      <c r="F11" s="6">
        <v>6</v>
      </c>
      <c r="G11" s="6">
        <v>7</v>
      </c>
      <c r="H11" s="6">
        <v>8</v>
      </c>
    </row>
    <row r="12" spans="1:9" s="36" customFormat="1" ht="31.2" customHeight="1">
      <c r="A12" s="161" t="s">
        <v>1</v>
      </c>
      <c r="B12" s="162" t="s">
        <v>119</v>
      </c>
      <c r="C12" s="163">
        <f t="shared" ref="C12:H12" si="0">SUM(C13:C18)</f>
        <v>493760665</v>
      </c>
      <c r="D12" s="163">
        <f t="shared" si="0"/>
        <v>493760665</v>
      </c>
      <c r="E12" s="163">
        <f t="shared" si="0"/>
        <v>136146000</v>
      </c>
      <c r="F12" s="163">
        <f t="shared" si="0"/>
        <v>136146000</v>
      </c>
      <c r="G12" s="163">
        <f t="shared" si="0"/>
        <v>629906665</v>
      </c>
      <c r="H12" s="163">
        <f t="shared" si="0"/>
        <v>629906665</v>
      </c>
      <c r="I12" s="244" t="s">
        <v>195</v>
      </c>
    </row>
    <row r="13" spans="1:9" s="215" customFormat="1" ht="31.2" customHeight="1">
      <c r="A13" s="211">
        <v>1</v>
      </c>
      <c r="B13" s="212" t="s">
        <v>109</v>
      </c>
      <c r="C13" s="213">
        <v>51040000</v>
      </c>
      <c r="D13" s="213">
        <f t="shared" ref="D13:D18" si="1">C13</f>
        <v>51040000</v>
      </c>
      <c r="E13" s="213">
        <v>23880000</v>
      </c>
      <c r="F13" s="213">
        <v>23880000</v>
      </c>
      <c r="G13" s="213">
        <f>C13+E13</f>
        <v>74920000</v>
      </c>
      <c r="H13" s="213">
        <f>D13+F13</f>
        <v>74920000</v>
      </c>
      <c r="I13" s="214">
        <f>G13-H13</f>
        <v>0</v>
      </c>
    </row>
    <row r="14" spans="1:9" s="215" customFormat="1" ht="31.2" customHeight="1">
      <c r="A14" s="211">
        <v>2</v>
      </c>
      <c r="B14" s="212" t="s">
        <v>107</v>
      </c>
      <c r="C14" s="213">
        <v>17424000</v>
      </c>
      <c r="D14" s="213">
        <f t="shared" si="1"/>
        <v>17424000</v>
      </c>
      <c r="E14" s="213">
        <v>8712000</v>
      </c>
      <c r="F14" s="213">
        <v>8712000</v>
      </c>
      <c r="G14" s="213">
        <f t="shared" ref="G14:H18" si="2">C14+E14</f>
        <v>26136000</v>
      </c>
      <c r="H14" s="213">
        <f t="shared" si="2"/>
        <v>26136000</v>
      </c>
      <c r="I14" s="214">
        <f t="shared" ref="I14:I18" si="3">G14-H14</f>
        <v>0</v>
      </c>
    </row>
    <row r="15" spans="1:9" s="215" customFormat="1" ht="31.2" customHeight="1">
      <c r="A15" s="211">
        <v>3</v>
      </c>
      <c r="B15" s="212" t="s">
        <v>114</v>
      </c>
      <c r="C15" s="213">
        <v>17280000</v>
      </c>
      <c r="D15" s="213">
        <f t="shared" si="1"/>
        <v>17280000</v>
      </c>
      <c r="E15" s="213">
        <v>8640000</v>
      </c>
      <c r="F15" s="213">
        <v>8640000</v>
      </c>
      <c r="G15" s="213">
        <f t="shared" si="2"/>
        <v>25920000</v>
      </c>
      <c r="H15" s="213">
        <f t="shared" si="2"/>
        <v>25920000</v>
      </c>
      <c r="I15" s="214">
        <f t="shared" si="3"/>
        <v>0</v>
      </c>
    </row>
    <row r="16" spans="1:9" s="215" customFormat="1" ht="31.2" customHeight="1">
      <c r="A16" s="211">
        <v>4</v>
      </c>
      <c r="B16" s="212" t="s">
        <v>108</v>
      </c>
      <c r="C16" s="213">
        <v>135296000</v>
      </c>
      <c r="D16" s="213">
        <f t="shared" si="1"/>
        <v>135296000</v>
      </c>
      <c r="E16" s="213">
        <v>64344000</v>
      </c>
      <c r="F16" s="213">
        <v>64344000</v>
      </c>
      <c r="G16" s="213">
        <f t="shared" si="2"/>
        <v>199640000</v>
      </c>
      <c r="H16" s="213">
        <f t="shared" si="2"/>
        <v>199640000</v>
      </c>
      <c r="I16" s="214">
        <f t="shared" si="3"/>
        <v>0</v>
      </c>
    </row>
    <row r="17" spans="1:9" s="215" customFormat="1" ht="31.2" customHeight="1">
      <c r="A17" s="211">
        <v>5</v>
      </c>
      <c r="B17" s="212" t="s">
        <v>110</v>
      </c>
      <c r="C17" s="213">
        <v>81540000</v>
      </c>
      <c r="D17" s="213">
        <f t="shared" si="1"/>
        <v>81540000</v>
      </c>
      <c r="E17" s="213">
        <v>30570000</v>
      </c>
      <c r="F17" s="213">
        <v>30570000</v>
      </c>
      <c r="G17" s="213">
        <f t="shared" si="2"/>
        <v>112110000</v>
      </c>
      <c r="H17" s="213">
        <f t="shared" si="2"/>
        <v>112110000</v>
      </c>
      <c r="I17" s="214">
        <f t="shared" si="3"/>
        <v>0</v>
      </c>
    </row>
    <row r="18" spans="1:9" s="215" customFormat="1" ht="31.2" customHeight="1">
      <c r="A18" s="211">
        <v>6</v>
      </c>
      <c r="B18" s="212" t="s">
        <v>194</v>
      </c>
      <c r="C18" s="213">
        <v>191180665</v>
      </c>
      <c r="D18" s="213">
        <f t="shared" si="1"/>
        <v>191180665</v>
      </c>
      <c r="E18" s="213"/>
      <c r="F18" s="213"/>
      <c r="G18" s="213">
        <f t="shared" si="2"/>
        <v>191180665</v>
      </c>
      <c r="H18" s="213">
        <f t="shared" si="2"/>
        <v>191180665</v>
      </c>
      <c r="I18" s="214">
        <f t="shared" si="3"/>
        <v>0</v>
      </c>
    </row>
    <row r="19" spans="1:9" s="11" customFormat="1" ht="18.600000000000001" hidden="1" customHeight="1">
      <c r="A19" s="95">
        <v>9</v>
      </c>
      <c r="B19" s="96" t="s">
        <v>110</v>
      </c>
      <c r="C19" s="97" t="e">
        <f t="shared" ref="C19:C21" si="4">D19</f>
        <v>#REF!</v>
      </c>
      <c r="D19" s="97" t="e">
        <f>#REF!</f>
        <v>#REF!</v>
      </c>
      <c r="E19" s="98"/>
      <c r="F19" s="99"/>
    </row>
    <row r="20" spans="1:9" s="11" customFormat="1" ht="18.600000000000001" hidden="1" customHeight="1">
      <c r="A20" s="13">
        <v>10</v>
      </c>
      <c r="B20" s="62" t="s">
        <v>111</v>
      </c>
      <c r="C20" s="93" t="e">
        <f t="shared" si="4"/>
        <v>#REF!</v>
      </c>
      <c r="D20" s="93" t="e">
        <f>#REF!</f>
        <v>#REF!</v>
      </c>
      <c r="E20" s="33"/>
      <c r="F20" s="12"/>
    </row>
    <row r="21" spans="1:9" s="11" customFormat="1" ht="18.600000000000001" hidden="1" customHeight="1">
      <c r="A21" s="13">
        <v>11</v>
      </c>
      <c r="B21" s="62" t="s">
        <v>105</v>
      </c>
      <c r="C21" s="93" t="e">
        <f t="shared" si="4"/>
        <v>#REF!</v>
      </c>
      <c r="D21" s="93" t="e">
        <f>#REF!</f>
        <v>#REF!</v>
      </c>
      <c r="E21" s="33"/>
      <c r="F21" s="12"/>
      <c r="I21" s="11">
        <v>9007200</v>
      </c>
    </row>
  </sheetData>
  <mergeCells count="9">
    <mergeCell ref="A5:H5"/>
    <mergeCell ref="A6:H6"/>
    <mergeCell ref="A7:F7"/>
    <mergeCell ref="C8:D8"/>
    <mergeCell ref="C9:D9"/>
    <mergeCell ref="E9:F9"/>
    <mergeCell ref="G9:H9"/>
    <mergeCell ref="B9:B10"/>
    <mergeCell ref="A9:A10"/>
  </mergeCells>
  <pageMargins left="0.41" right="0" top="0.35433070866141703" bottom="0.31" header="0.22" footer="0.42"/>
  <pageSetup paperSize="9" scale="95" orientation="portrait" r:id="rId1"/>
</worksheet>
</file>

<file path=xl/worksheets/sheet2.xml><?xml version="1.0" encoding="utf-8"?>
<worksheet xmlns="http://schemas.openxmlformats.org/spreadsheetml/2006/main" xmlns:r="http://schemas.openxmlformats.org/officeDocument/2006/relationships">
  <dimension ref="A1:C44"/>
  <sheetViews>
    <sheetView workbookViewId="0">
      <selection activeCell="A10" sqref="A10:C36"/>
    </sheetView>
  </sheetViews>
  <sheetFormatPr defaultRowHeight="14.4"/>
  <cols>
    <col min="1" max="1" width="8.44140625" customWidth="1"/>
    <col min="2" max="2" width="52.88671875" customWidth="1"/>
    <col min="3" max="3" width="32.33203125" customWidth="1"/>
  </cols>
  <sheetData>
    <row r="1" spans="1:3" s="27" customFormat="1" ht="18">
      <c r="A1" s="216" t="s">
        <v>139</v>
      </c>
      <c r="B1" s="216"/>
      <c r="C1" s="216"/>
    </row>
    <row r="2" spans="1:3" ht="15.6">
      <c r="A2" s="217" t="s">
        <v>113</v>
      </c>
      <c r="B2" s="217"/>
    </row>
    <row r="3" spans="1:3" ht="15.6">
      <c r="A3" s="217" t="s">
        <v>106</v>
      </c>
      <c r="B3" s="217"/>
    </row>
    <row r="4" spans="1:3" ht="15.6">
      <c r="A4" s="24"/>
      <c r="B4" s="24"/>
    </row>
    <row r="5" spans="1:3" ht="15.6">
      <c r="A5" s="220" t="s">
        <v>187</v>
      </c>
      <c r="B5" s="220"/>
      <c r="C5" s="220"/>
    </row>
    <row r="6" spans="1:3" ht="21" customHeight="1">
      <c r="A6" s="216" t="s">
        <v>188</v>
      </c>
      <c r="B6" s="216"/>
      <c r="C6" s="216"/>
    </row>
    <row r="7" spans="1:3" s="1" customFormat="1" ht="17.399999999999999">
      <c r="A7" s="218" t="s">
        <v>11</v>
      </c>
      <c r="B7" s="218"/>
      <c r="C7" s="218"/>
    </row>
    <row r="8" spans="1:3" ht="9" customHeight="1">
      <c r="B8" s="20"/>
    </row>
    <row r="9" spans="1:3" ht="15.6">
      <c r="A9" s="14"/>
      <c r="C9" s="15" t="s">
        <v>57</v>
      </c>
    </row>
    <row r="10" spans="1:3" ht="23.25" customHeight="1">
      <c r="A10" s="159" t="s">
        <v>58</v>
      </c>
      <c r="B10" s="159" t="s">
        <v>5</v>
      </c>
      <c r="C10" s="159" t="s">
        <v>8</v>
      </c>
    </row>
    <row r="11" spans="1:3" s="71" customFormat="1" ht="18" customHeight="1">
      <c r="A11" s="181" t="s">
        <v>1</v>
      </c>
      <c r="B11" s="182" t="s">
        <v>12</v>
      </c>
      <c r="C11" s="159"/>
    </row>
    <row r="12" spans="1:3" ht="18" customHeight="1">
      <c r="A12" s="184">
        <v>1</v>
      </c>
      <c r="B12" s="185" t="s">
        <v>59</v>
      </c>
      <c r="C12" s="187"/>
    </row>
    <row r="13" spans="1:3" ht="18" customHeight="1">
      <c r="A13" s="184" t="s">
        <v>14</v>
      </c>
      <c r="B13" s="185" t="s">
        <v>15</v>
      </c>
      <c r="C13" s="187"/>
    </row>
    <row r="14" spans="1:3" ht="18" customHeight="1">
      <c r="A14" s="184" t="s">
        <v>16</v>
      </c>
      <c r="B14" s="185" t="s">
        <v>82</v>
      </c>
      <c r="C14" s="187"/>
    </row>
    <row r="15" spans="1:3" ht="18" customHeight="1">
      <c r="A15" s="184">
        <v>2</v>
      </c>
      <c r="B15" s="185" t="s">
        <v>18</v>
      </c>
      <c r="C15" s="187"/>
    </row>
    <row r="16" spans="1:3" ht="18" customHeight="1">
      <c r="A16" s="184" t="s">
        <v>19</v>
      </c>
      <c r="B16" s="185" t="s">
        <v>83</v>
      </c>
      <c r="C16" s="187"/>
    </row>
    <row r="17" spans="1:3" ht="18" customHeight="1">
      <c r="A17" s="184" t="s">
        <v>20</v>
      </c>
      <c r="B17" s="185" t="s">
        <v>43</v>
      </c>
      <c r="C17" s="187"/>
    </row>
    <row r="18" spans="1:3" ht="18" customHeight="1">
      <c r="A18" s="184" t="s">
        <v>21</v>
      </c>
      <c r="B18" s="185" t="s">
        <v>22</v>
      </c>
      <c r="C18" s="187"/>
    </row>
    <row r="19" spans="1:3" ht="18" customHeight="1">
      <c r="A19" s="184" t="s">
        <v>23</v>
      </c>
      <c r="B19" s="185" t="s">
        <v>7</v>
      </c>
      <c r="C19" s="187"/>
    </row>
    <row r="20" spans="1:3" ht="18" customHeight="1">
      <c r="A20" s="184" t="s">
        <v>20</v>
      </c>
      <c r="B20" s="185" t="s">
        <v>61</v>
      </c>
      <c r="C20" s="187"/>
    </row>
    <row r="21" spans="1:3" ht="18" customHeight="1">
      <c r="A21" s="184" t="s">
        <v>21</v>
      </c>
      <c r="B21" s="185" t="s">
        <v>62</v>
      </c>
      <c r="C21" s="187"/>
    </row>
    <row r="22" spans="1:3" ht="18" customHeight="1">
      <c r="A22" s="184">
        <v>3</v>
      </c>
      <c r="B22" s="185" t="s">
        <v>63</v>
      </c>
      <c r="C22" s="187"/>
    </row>
    <row r="23" spans="1:3" ht="18" customHeight="1">
      <c r="A23" s="184" t="s">
        <v>25</v>
      </c>
      <c r="B23" s="185" t="s">
        <v>15</v>
      </c>
      <c r="C23" s="187"/>
    </row>
    <row r="24" spans="1:3" ht="18" customHeight="1">
      <c r="A24" s="184" t="s">
        <v>26</v>
      </c>
      <c r="B24" s="185" t="s">
        <v>17</v>
      </c>
      <c r="C24" s="187"/>
    </row>
    <row r="25" spans="1:3" s="71" customFormat="1" ht="18" customHeight="1">
      <c r="A25" s="207" t="s">
        <v>2</v>
      </c>
      <c r="B25" s="182" t="s">
        <v>27</v>
      </c>
      <c r="C25" s="188">
        <f>C33</f>
        <v>41028200</v>
      </c>
    </row>
    <row r="26" spans="1:3" s="71" customFormat="1" ht="18" customHeight="1">
      <c r="A26" s="207">
        <v>1</v>
      </c>
      <c r="B26" s="182" t="s">
        <v>7</v>
      </c>
      <c r="C26" s="159"/>
    </row>
    <row r="27" spans="1:3" ht="18" customHeight="1">
      <c r="A27" s="184" t="s">
        <v>14</v>
      </c>
      <c r="B27" s="185" t="s">
        <v>61</v>
      </c>
      <c r="C27" s="187"/>
    </row>
    <row r="28" spans="1:3" ht="18" customHeight="1">
      <c r="A28" s="184" t="s">
        <v>16</v>
      </c>
      <c r="B28" s="185" t="s">
        <v>62</v>
      </c>
      <c r="C28" s="187"/>
    </row>
    <row r="29" spans="1:3" s="71" customFormat="1" ht="18" customHeight="1">
      <c r="A29" s="207">
        <v>2</v>
      </c>
      <c r="B29" s="182" t="s">
        <v>40</v>
      </c>
      <c r="C29" s="159"/>
    </row>
    <row r="30" spans="1:3" ht="18" customHeight="1">
      <c r="A30" s="184" t="s">
        <v>19</v>
      </c>
      <c r="B30" s="185" t="s">
        <v>28</v>
      </c>
      <c r="C30" s="187"/>
    </row>
    <row r="31" spans="1:3" ht="18" customHeight="1">
      <c r="A31" s="184" t="s">
        <v>23</v>
      </c>
      <c r="B31" s="185" t="s">
        <v>64</v>
      </c>
      <c r="C31" s="187"/>
    </row>
    <row r="32" spans="1:3" ht="18" customHeight="1">
      <c r="A32" s="184" t="s">
        <v>29</v>
      </c>
      <c r="B32" s="185" t="s">
        <v>22</v>
      </c>
      <c r="C32" s="187"/>
    </row>
    <row r="33" spans="1:3" s="71" customFormat="1" ht="18" customHeight="1">
      <c r="A33" s="207">
        <v>3</v>
      </c>
      <c r="B33" s="182" t="s">
        <v>41</v>
      </c>
      <c r="C33" s="189">
        <f>C34+C35</f>
        <v>41028200</v>
      </c>
    </row>
    <row r="34" spans="1:3" ht="18" customHeight="1">
      <c r="A34" s="184" t="s">
        <v>25</v>
      </c>
      <c r="B34" s="185" t="s">
        <v>60</v>
      </c>
      <c r="C34" s="190"/>
    </row>
    <row r="35" spans="1:3" ht="18" customHeight="1">
      <c r="A35" s="184" t="s">
        <v>26</v>
      </c>
      <c r="B35" s="185" t="s">
        <v>22</v>
      </c>
      <c r="C35" s="190">
        <v>41028200</v>
      </c>
    </row>
    <row r="36" spans="1:3" s="71" customFormat="1" ht="18" customHeight="1">
      <c r="A36" s="207">
        <v>4</v>
      </c>
      <c r="B36" s="182" t="s">
        <v>65</v>
      </c>
      <c r="C36" s="159"/>
    </row>
    <row r="37" spans="1:3" ht="9.6" customHeight="1">
      <c r="A37" s="21"/>
      <c r="B37" s="22"/>
      <c r="C37" s="23"/>
    </row>
    <row r="38" spans="1:3" ht="15.6">
      <c r="A38" s="16"/>
      <c r="C38" s="29"/>
    </row>
    <row r="39" spans="1:3" ht="15.6">
      <c r="A39" s="16"/>
      <c r="C39" s="29"/>
    </row>
    <row r="40" spans="1:3" ht="15.6">
      <c r="A40" s="16"/>
      <c r="C40" s="18"/>
    </row>
    <row r="41" spans="1:3" ht="15.6">
      <c r="A41" s="16"/>
      <c r="C41" s="18"/>
    </row>
    <row r="42" spans="1:3" ht="15.6">
      <c r="A42" s="16"/>
      <c r="C42" s="18"/>
    </row>
    <row r="43" spans="1:3">
      <c r="C43" s="18"/>
    </row>
    <row r="44" spans="1:3" ht="17.399999999999999">
      <c r="C44" s="19"/>
    </row>
  </sheetData>
  <mergeCells count="6">
    <mergeCell ref="A1:C1"/>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3.xml><?xml version="1.0" encoding="utf-8"?>
<worksheet xmlns="http://schemas.openxmlformats.org/spreadsheetml/2006/main" xmlns:r="http://schemas.openxmlformats.org/officeDocument/2006/relationships">
  <sheetPr>
    <tabColor rgb="FF00B050"/>
  </sheetPr>
  <dimension ref="A1:I53"/>
  <sheetViews>
    <sheetView view="pageBreakPreview" zoomScaleSheetLayoutView="100" workbookViewId="0">
      <selection activeCell="A10" sqref="A10:F10"/>
    </sheetView>
  </sheetViews>
  <sheetFormatPr defaultColWidth="9" defaultRowHeight="17.399999999999999"/>
  <cols>
    <col min="1" max="1" width="4.44140625" style="1" customWidth="1"/>
    <col min="2" max="2" width="40.5546875" style="1" customWidth="1"/>
    <col min="3" max="3" width="15.88671875" style="1" customWidth="1"/>
    <col min="4" max="4" width="16.6640625" style="1" customWidth="1"/>
    <col min="5" max="5" width="11.44140625" style="1" customWidth="1"/>
    <col min="6" max="6" width="12.88671875" style="1" customWidth="1"/>
    <col min="7" max="7" width="27.33203125" style="1" customWidth="1"/>
    <col min="8" max="8" width="16.5546875" style="32" bestFit="1" customWidth="1"/>
    <col min="9" max="9" width="49.44140625" style="1" bestFit="1" customWidth="1"/>
    <col min="10" max="16384" width="9" style="1"/>
  </cols>
  <sheetData>
    <row r="1" spans="1:8" ht="18">
      <c r="E1" s="229" t="s">
        <v>68</v>
      </c>
      <c r="F1" s="229"/>
    </row>
    <row r="2" spans="1:8">
      <c r="A2" s="217" t="s">
        <v>113</v>
      </c>
      <c r="B2" s="217"/>
      <c r="C2" s="232" t="s">
        <v>37</v>
      </c>
      <c r="D2" s="232"/>
      <c r="E2" s="232"/>
      <c r="F2" s="232"/>
      <c r="G2" s="2"/>
      <c r="H2" s="75"/>
    </row>
    <row r="3" spans="1:8">
      <c r="A3" s="217" t="s">
        <v>141</v>
      </c>
      <c r="B3" s="217"/>
      <c r="C3" s="234" t="s">
        <v>38</v>
      </c>
      <c r="D3" s="234"/>
      <c r="E3" s="234"/>
      <c r="F3" s="234"/>
      <c r="G3" s="2"/>
      <c r="H3" s="75"/>
    </row>
    <row r="4" spans="1:8" ht="9.75" customHeight="1">
      <c r="A4" s="26"/>
      <c r="B4" s="26"/>
      <c r="C4" s="230"/>
      <c r="D4" s="230"/>
      <c r="E4" s="230"/>
      <c r="F4" s="230"/>
      <c r="G4" s="2"/>
      <c r="H4" s="75"/>
    </row>
    <row r="5" spans="1:8" ht="18">
      <c r="A5" s="26"/>
      <c r="B5" s="26"/>
      <c r="C5" s="231" t="s">
        <v>167</v>
      </c>
      <c r="D5" s="231"/>
      <c r="E5" s="231"/>
      <c r="F5" s="231"/>
      <c r="G5" s="2"/>
      <c r="H5" s="75"/>
    </row>
    <row r="6" spans="1:8" ht="30" customHeight="1">
      <c r="A6" s="232" t="s">
        <v>162</v>
      </c>
      <c r="B6" s="232"/>
      <c r="C6" s="232"/>
      <c r="D6" s="232"/>
      <c r="E6" s="232"/>
      <c r="F6" s="232"/>
      <c r="G6" s="2"/>
      <c r="H6" s="75"/>
    </row>
    <row r="7" spans="1:8" ht="25.8" customHeight="1">
      <c r="A7" s="216" t="s">
        <v>166</v>
      </c>
      <c r="B7" s="216"/>
      <c r="C7" s="216"/>
      <c r="D7" s="216"/>
      <c r="E7" s="216"/>
      <c r="F7" s="216"/>
    </row>
    <row r="8" spans="1:8" ht="48.6" customHeight="1">
      <c r="A8" s="226" t="s">
        <v>39</v>
      </c>
      <c r="B8" s="235"/>
      <c r="C8" s="235"/>
      <c r="D8" s="235"/>
      <c r="E8" s="235"/>
      <c r="F8" s="235"/>
      <c r="G8" s="4"/>
      <c r="H8" s="75"/>
    </row>
    <row r="9" spans="1:8" ht="55.2" customHeight="1">
      <c r="A9" s="233" t="s">
        <v>169</v>
      </c>
      <c r="B9" s="233"/>
      <c r="C9" s="233"/>
      <c r="D9" s="233"/>
      <c r="E9" s="233"/>
      <c r="F9" s="233"/>
      <c r="G9" s="4"/>
      <c r="H9" s="75"/>
    </row>
    <row r="10" spans="1:8" ht="55.5" customHeight="1">
      <c r="A10" s="224" t="s">
        <v>42</v>
      </c>
      <c r="B10" s="225"/>
      <c r="C10" s="225"/>
      <c r="D10" s="225"/>
      <c r="E10" s="225"/>
      <c r="F10" s="225"/>
      <c r="G10" s="4"/>
      <c r="H10" s="75"/>
    </row>
    <row r="11" spans="1:8" ht="42.6" customHeight="1">
      <c r="A11" s="224" t="s">
        <v>185</v>
      </c>
      <c r="B11" s="224"/>
      <c r="C11" s="224"/>
      <c r="D11" s="224"/>
      <c r="E11" s="224"/>
      <c r="F11" s="224"/>
      <c r="G11" s="4"/>
      <c r="H11" s="75"/>
    </row>
    <row r="12" spans="1:8" ht="36.75" customHeight="1">
      <c r="A12" s="226" t="s">
        <v>163</v>
      </c>
      <c r="B12" s="226"/>
      <c r="C12" s="226"/>
      <c r="D12" s="226"/>
      <c r="E12" s="226"/>
      <c r="F12" s="226"/>
      <c r="G12" s="4"/>
      <c r="H12" s="75"/>
    </row>
    <row r="13" spans="1:8" ht="21.75" customHeight="1">
      <c r="A13" s="25"/>
      <c r="B13" s="25"/>
      <c r="C13" s="25"/>
      <c r="D13" s="25"/>
      <c r="E13" s="227" t="s">
        <v>67</v>
      </c>
      <c r="F13" s="227"/>
      <c r="G13" s="25"/>
      <c r="H13" s="75"/>
    </row>
    <row r="14" spans="1:8" s="8" customFormat="1" ht="83.4" customHeight="1">
      <c r="A14" s="7" t="s">
        <v>6</v>
      </c>
      <c r="B14" s="5" t="s">
        <v>5</v>
      </c>
      <c r="C14" s="7" t="s">
        <v>164</v>
      </c>
      <c r="D14" s="7" t="s">
        <v>165</v>
      </c>
      <c r="E14" s="7" t="s">
        <v>79</v>
      </c>
      <c r="F14" s="7" t="s">
        <v>80</v>
      </c>
      <c r="G14" s="25"/>
      <c r="H14" s="76"/>
    </row>
    <row r="15" spans="1:8">
      <c r="A15" s="6">
        <v>1</v>
      </c>
      <c r="B15" s="6">
        <v>2</v>
      </c>
      <c r="C15" s="6">
        <v>3</v>
      </c>
      <c r="D15" s="6">
        <v>4</v>
      </c>
      <c r="E15" s="6">
        <v>5</v>
      </c>
      <c r="F15" s="6">
        <v>6</v>
      </c>
      <c r="G15" s="2"/>
      <c r="H15" s="75"/>
    </row>
    <row r="16" spans="1:8" ht="20.399999999999999" customHeight="1">
      <c r="A16" s="191" t="s">
        <v>0</v>
      </c>
      <c r="B16" s="167" t="s">
        <v>12</v>
      </c>
      <c r="C16" s="192">
        <f>C17</f>
        <v>0</v>
      </c>
      <c r="D16" s="192">
        <f>D17</f>
        <v>0</v>
      </c>
      <c r="E16" s="193"/>
      <c r="F16" s="194">
        <f t="shared" ref="F16" si="0">D16/G16</f>
        <v>0</v>
      </c>
      <c r="G16" s="92">
        <f>G17</f>
        <v>77163530</v>
      </c>
      <c r="H16" s="75"/>
    </row>
    <row r="17" spans="1:8" ht="20.399999999999999" customHeight="1">
      <c r="A17" s="191" t="s">
        <v>1</v>
      </c>
      <c r="B17" s="167" t="s">
        <v>13</v>
      </c>
      <c r="C17" s="195">
        <f>C22</f>
        <v>0</v>
      </c>
      <c r="D17" s="195">
        <f>D22</f>
        <v>0</v>
      </c>
      <c r="E17" s="196"/>
      <c r="F17" s="194">
        <f>D17/G17</f>
        <v>0</v>
      </c>
      <c r="G17" s="92">
        <f>G22</f>
        <v>77163530</v>
      </c>
      <c r="H17" s="75"/>
    </row>
    <row r="18" spans="1:8" ht="20.399999999999999" customHeight="1">
      <c r="A18" s="191">
        <v>1</v>
      </c>
      <c r="B18" s="172" t="s">
        <v>15</v>
      </c>
      <c r="C18" s="195"/>
      <c r="D18" s="195"/>
      <c r="E18" s="196"/>
      <c r="F18" s="194"/>
      <c r="G18" s="92"/>
      <c r="H18" s="75"/>
    </row>
    <row r="19" spans="1:8" ht="20.399999999999999" customHeight="1">
      <c r="A19" s="191">
        <v>2</v>
      </c>
      <c r="B19" s="167" t="s">
        <v>17</v>
      </c>
      <c r="C19" s="195"/>
      <c r="D19" s="195"/>
      <c r="E19" s="196"/>
      <c r="F19" s="194"/>
      <c r="G19" s="92"/>
      <c r="H19" s="75"/>
    </row>
    <row r="20" spans="1:8" ht="20.399999999999999" customHeight="1">
      <c r="A20" s="191">
        <v>3</v>
      </c>
      <c r="B20" s="167" t="s">
        <v>150</v>
      </c>
      <c r="C20" s="195"/>
      <c r="D20" s="195"/>
      <c r="E20" s="196"/>
      <c r="F20" s="194"/>
      <c r="G20" s="92"/>
      <c r="H20" s="75"/>
    </row>
    <row r="21" spans="1:8" ht="20.399999999999999" customHeight="1">
      <c r="A21" s="197" t="s">
        <v>25</v>
      </c>
      <c r="B21" s="174" t="s">
        <v>43</v>
      </c>
      <c r="C21" s="195"/>
      <c r="D21" s="195"/>
      <c r="E21" s="196"/>
      <c r="F21" s="194"/>
      <c r="G21" s="92"/>
      <c r="H21" s="75"/>
    </row>
    <row r="22" spans="1:8" ht="20.399999999999999" customHeight="1">
      <c r="A22" s="198" t="s">
        <v>26</v>
      </c>
      <c r="B22" s="174" t="s">
        <v>146</v>
      </c>
      <c r="C22" s="199"/>
      <c r="D22" s="199"/>
      <c r="E22" s="196"/>
      <c r="F22" s="194">
        <f>D22/G22</f>
        <v>0</v>
      </c>
      <c r="G22" s="91">
        <v>77163530</v>
      </c>
      <c r="H22" s="75"/>
    </row>
    <row r="23" spans="1:8" ht="20.399999999999999" customHeight="1">
      <c r="A23" s="191" t="s">
        <v>2</v>
      </c>
      <c r="B23" s="167" t="s">
        <v>18</v>
      </c>
      <c r="C23" s="199"/>
      <c r="D23" s="199"/>
      <c r="E23" s="196"/>
      <c r="F23" s="177"/>
      <c r="G23" s="2"/>
      <c r="H23" s="75"/>
    </row>
    <row r="24" spans="1:8" ht="19.8" customHeight="1">
      <c r="A24" s="161">
        <v>1</v>
      </c>
      <c r="B24" s="178" t="s">
        <v>148</v>
      </c>
      <c r="C24" s="199"/>
      <c r="D24" s="199"/>
      <c r="E24" s="196"/>
      <c r="F24" s="177"/>
      <c r="G24" s="2"/>
      <c r="H24" s="75"/>
    </row>
    <row r="25" spans="1:8" ht="19.8" customHeight="1">
      <c r="A25" s="161">
        <v>2</v>
      </c>
      <c r="B25" s="178" t="s">
        <v>7</v>
      </c>
      <c r="C25" s="199"/>
      <c r="D25" s="199"/>
      <c r="E25" s="196"/>
      <c r="F25" s="177"/>
      <c r="G25" s="2"/>
      <c r="H25" s="75"/>
    </row>
    <row r="26" spans="1:8" ht="19.8" customHeight="1">
      <c r="A26" s="173">
        <v>3</v>
      </c>
      <c r="B26" s="167" t="s">
        <v>151</v>
      </c>
      <c r="C26" s="199"/>
      <c r="D26" s="199"/>
      <c r="E26" s="196"/>
      <c r="F26" s="177"/>
      <c r="G26" s="2"/>
      <c r="H26" s="75"/>
    </row>
    <row r="27" spans="1:8" ht="19.8" customHeight="1">
      <c r="A27" s="173" t="s">
        <v>25</v>
      </c>
      <c r="B27" s="174" t="s">
        <v>43</v>
      </c>
      <c r="C27" s="199"/>
      <c r="D27" s="199"/>
      <c r="E27" s="196"/>
      <c r="F27" s="177"/>
      <c r="G27" s="2"/>
      <c r="H27" s="75"/>
    </row>
    <row r="28" spans="1:8" ht="19.8" customHeight="1">
      <c r="A28" s="173" t="s">
        <v>26</v>
      </c>
      <c r="B28" s="174" t="s">
        <v>146</v>
      </c>
      <c r="C28" s="199"/>
      <c r="D28" s="199"/>
      <c r="E28" s="196"/>
      <c r="F28" s="177"/>
      <c r="G28" s="2"/>
      <c r="H28" s="75"/>
    </row>
    <row r="29" spans="1:8" ht="21" customHeight="1">
      <c r="A29" s="191" t="s">
        <v>3</v>
      </c>
      <c r="B29" s="167" t="s">
        <v>34</v>
      </c>
      <c r="C29" s="200"/>
      <c r="D29" s="200"/>
      <c r="E29" s="196"/>
      <c r="F29" s="177"/>
      <c r="G29" s="2"/>
      <c r="H29" s="75"/>
    </row>
    <row r="30" spans="1:8" ht="19.8" customHeight="1">
      <c r="A30" s="161">
        <v>1</v>
      </c>
      <c r="B30" s="172" t="s">
        <v>15</v>
      </c>
      <c r="C30" s="199"/>
      <c r="D30" s="199"/>
      <c r="E30" s="196"/>
      <c r="F30" s="177"/>
      <c r="G30" s="2"/>
      <c r="H30" s="75"/>
    </row>
    <row r="31" spans="1:8" ht="19.8" customHeight="1">
      <c r="A31" s="161">
        <v>2</v>
      </c>
      <c r="B31" s="167" t="s">
        <v>17</v>
      </c>
      <c r="C31" s="199"/>
      <c r="D31" s="199"/>
      <c r="E31" s="196"/>
      <c r="F31" s="177"/>
      <c r="G31" s="2"/>
      <c r="H31" s="75"/>
    </row>
    <row r="32" spans="1:8" ht="21.6" customHeight="1">
      <c r="A32" s="191" t="s">
        <v>4</v>
      </c>
      <c r="B32" s="167" t="s">
        <v>27</v>
      </c>
      <c r="C32" s="192">
        <f>C33</f>
        <v>3770000000</v>
      </c>
      <c r="D32" s="192">
        <f>D33</f>
        <v>844804160</v>
      </c>
      <c r="E32" s="196">
        <f>D32/C32*100</f>
        <v>22.408598408488064</v>
      </c>
      <c r="F32" s="201"/>
      <c r="G32" s="2"/>
      <c r="H32" s="75"/>
    </row>
    <row r="33" spans="1:9" ht="21.6" customHeight="1">
      <c r="A33" s="161" t="s">
        <v>1</v>
      </c>
      <c r="B33" s="167" t="s">
        <v>32</v>
      </c>
      <c r="C33" s="192">
        <f>C36</f>
        <v>3770000000</v>
      </c>
      <c r="D33" s="202">
        <f>D36</f>
        <v>844804160</v>
      </c>
      <c r="E33" s="196">
        <f>D33/C33*100</f>
        <v>22.408598408488064</v>
      </c>
      <c r="F33" s="194"/>
      <c r="G33" s="2" t="s">
        <v>81</v>
      </c>
      <c r="H33" s="75"/>
      <c r="I33" s="87" t="s">
        <v>41</v>
      </c>
    </row>
    <row r="34" spans="1:9" ht="21.6" customHeight="1">
      <c r="A34" s="161">
        <v>1</v>
      </c>
      <c r="B34" s="167" t="s">
        <v>129</v>
      </c>
      <c r="C34" s="200"/>
      <c r="D34" s="200"/>
      <c r="E34" s="196"/>
      <c r="F34" s="194"/>
      <c r="G34" s="2"/>
      <c r="H34" s="75"/>
      <c r="I34" s="87" t="s">
        <v>60</v>
      </c>
    </row>
    <row r="35" spans="1:9" ht="25.5" customHeight="1">
      <c r="A35" s="161">
        <v>2</v>
      </c>
      <c r="B35" s="167" t="s">
        <v>130</v>
      </c>
      <c r="C35" s="203"/>
      <c r="D35" s="203"/>
      <c r="E35" s="196"/>
      <c r="F35" s="177"/>
      <c r="G35" s="2"/>
      <c r="H35" s="75"/>
      <c r="I35" s="78" t="s">
        <v>44</v>
      </c>
    </row>
    <row r="36" spans="1:9" ht="31.2">
      <c r="A36" s="161">
        <v>3</v>
      </c>
      <c r="B36" s="167" t="s">
        <v>131</v>
      </c>
      <c r="C36" s="204">
        <f>C37+C38</f>
        <v>3770000000</v>
      </c>
      <c r="D36" s="204">
        <f>D37+D38</f>
        <v>844804160</v>
      </c>
      <c r="E36" s="196">
        <f>D36/C36*100</f>
        <v>22.408598408488064</v>
      </c>
      <c r="F36" s="194"/>
      <c r="G36" s="2"/>
      <c r="H36" s="75"/>
      <c r="I36" s="79" t="s">
        <v>84</v>
      </c>
    </row>
    <row r="37" spans="1:9" ht="22.8" customHeight="1">
      <c r="A37" s="173" t="s">
        <v>25</v>
      </c>
      <c r="B37" s="180" t="s">
        <v>60</v>
      </c>
      <c r="C37" s="205">
        <v>3620000000</v>
      </c>
      <c r="D37" s="205">
        <v>844804160</v>
      </c>
      <c r="E37" s="196">
        <f>D37/C37*100</f>
        <v>23.337131491712707</v>
      </c>
      <c r="F37" s="194"/>
      <c r="G37" s="2"/>
      <c r="H37" s="75"/>
      <c r="I37" s="80" t="s">
        <v>85</v>
      </c>
    </row>
    <row r="38" spans="1:9" ht="22.8" customHeight="1">
      <c r="A38" s="173" t="s">
        <v>26</v>
      </c>
      <c r="B38" s="180" t="s">
        <v>22</v>
      </c>
      <c r="C38" s="204">
        <v>150000000</v>
      </c>
      <c r="D38" s="204"/>
      <c r="E38" s="196">
        <f>D38/C38*100</f>
        <v>0</v>
      </c>
      <c r="F38" s="194"/>
      <c r="G38" s="2"/>
      <c r="H38" s="75"/>
      <c r="I38" s="79" t="s">
        <v>86</v>
      </c>
    </row>
    <row r="39" spans="1:9" ht="21" customHeight="1">
      <c r="A39" s="161">
        <v>4</v>
      </c>
      <c r="B39" s="167" t="s">
        <v>65</v>
      </c>
      <c r="C39" s="204"/>
      <c r="D39" s="204"/>
      <c r="E39" s="196"/>
      <c r="F39" s="194"/>
      <c r="G39" s="2"/>
      <c r="H39" s="75"/>
      <c r="I39" s="79" t="s">
        <v>87</v>
      </c>
    </row>
    <row r="40" spans="1:9" ht="21" customHeight="1">
      <c r="A40" s="161">
        <v>5</v>
      </c>
      <c r="B40" s="167" t="s">
        <v>133</v>
      </c>
      <c r="C40" s="204"/>
      <c r="D40" s="204"/>
      <c r="E40" s="196"/>
      <c r="F40" s="194"/>
      <c r="G40" s="2"/>
      <c r="H40" s="75"/>
      <c r="I40" s="79" t="s">
        <v>88</v>
      </c>
    </row>
    <row r="41" spans="1:9" ht="21" customHeight="1">
      <c r="A41" s="161">
        <v>6</v>
      </c>
      <c r="B41" s="167" t="s">
        <v>132</v>
      </c>
      <c r="C41" s="204"/>
      <c r="D41" s="204"/>
      <c r="E41" s="196"/>
      <c r="F41" s="194"/>
      <c r="G41" s="2"/>
      <c r="H41" s="75"/>
      <c r="I41" s="79" t="s">
        <v>89</v>
      </c>
    </row>
    <row r="42" spans="1:9" ht="21" customHeight="1">
      <c r="A42" s="161">
        <v>7</v>
      </c>
      <c r="B42" s="167" t="s">
        <v>134</v>
      </c>
      <c r="C42" s="204"/>
      <c r="D42" s="204"/>
      <c r="E42" s="196"/>
      <c r="F42" s="194"/>
      <c r="G42" s="2"/>
      <c r="H42" s="75"/>
      <c r="I42" s="81" t="s">
        <v>90</v>
      </c>
    </row>
    <row r="43" spans="1:9" ht="22.2" customHeight="1">
      <c r="A43" s="161">
        <v>8</v>
      </c>
      <c r="B43" s="167" t="s">
        <v>135</v>
      </c>
      <c r="C43" s="204"/>
      <c r="D43" s="204"/>
      <c r="E43" s="196"/>
      <c r="F43" s="194"/>
      <c r="G43" s="2"/>
      <c r="H43" s="75"/>
      <c r="I43" s="79" t="s">
        <v>51</v>
      </c>
    </row>
    <row r="44" spans="1:9" ht="30" customHeight="1">
      <c r="A44" s="161">
        <v>9</v>
      </c>
      <c r="B44" s="167" t="s">
        <v>136</v>
      </c>
      <c r="C44" s="204"/>
      <c r="D44" s="204"/>
      <c r="E44" s="196"/>
      <c r="F44" s="194"/>
      <c r="G44" s="2"/>
      <c r="H44" s="75"/>
      <c r="I44" s="79" t="s">
        <v>91</v>
      </c>
    </row>
    <row r="45" spans="1:9" ht="21" customHeight="1">
      <c r="A45" s="161">
        <v>10</v>
      </c>
      <c r="B45" s="167" t="s">
        <v>137</v>
      </c>
      <c r="C45" s="204"/>
      <c r="D45" s="204"/>
      <c r="E45" s="196"/>
      <c r="F45" s="194"/>
      <c r="G45" s="2"/>
      <c r="H45" s="75"/>
      <c r="I45" s="83" t="s">
        <v>92</v>
      </c>
    </row>
    <row r="47" spans="1:9">
      <c r="D47" s="228" t="s">
        <v>66</v>
      </c>
      <c r="E47" s="228"/>
      <c r="F47" s="228"/>
    </row>
    <row r="48" spans="1:9">
      <c r="D48" s="222"/>
      <c r="E48" s="222"/>
      <c r="F48" s="222"/>
    </row>
    <row r="49" spans="4:6">
      <c r="D49" s="223"/>
      <c r="E49" s="223"/>
      <c r="F49" s="223"/>
    </row>
    <row r="50" spans="4:6">
      <c r="D50" s="222"/>
      <c r="E50" s="222"/>
      <c r="F50" s="222"/>
    </row>
    <row r="53" spans="4:6">
      <c r="D53" s="221" t="s">
        <v>112</v>
      </c>
      <c r="E53" s="221"/>
      <c r="F53" s="221"/>
    </row>
  </sheetData>
  <mergeCells count="20">
    <mergeCell ref="A9:F9"/>
    <mergeCell ref="A2:B2"/>
    <mergeCell ref="C2:F2"/>
    <mergeCell ref="A3:B3"/>
    <mergeCell ref="C3:F3"/>
    <mergeCell ref="A8:F8"/>
    <mergeCell ref="E1:F1"/>
    <mergeCell ref="C4:F4"/>
    <mergeCell ref="C5:F5"/>
    <mergeCell ref="A6:F6"/>
    <mergeCell ref="A7:F7"/>
    <mergeCell ref="D53:F53"/>
    <mergeCell ref="D48:F48"/>
    <mergeCell ref="D49:F49"/>
    <mergeCell ref="A10:F10"/>
    <mergeCell ref="A12:F12"/>
    <mergeCell ref="E13:F13"/>
    <mergeCell ref="D47:F47"/>
    <mergeCell ref="A11:F11"/>
    <mergeCell ref="D50:F50"/>
  </mergeCells>
  <pageMargins left="0.31496062992126" right="0" top="0.74" bottom="0.55118110236220497" header="0.31496062992126" footer="0.31496062992126"/>
  <pageSetup paperSize="9" scale="95" orientation="portrait" r:id="rId1"/>
  <drawing r:id="rId2"/>
</worksheet>
</file>

<file path=xl/worksheets/sheet4.xml><?xml version="1.0" encoding="utf-8"?>
<worksheet xmlns="http://schemas.openxmlformats.org/spreadsheetml/2006/main" xmlns:r="http://schemas.openxmlformats.org/officeDocument/2006/relationships">
  <sheetPr>
    <tabColor rgb="FF00B050"/>
  </sheetPr>
  <dimension ref="A1:I76"/>
  <sheetViews>
    <sheetView view="pageBreakPreview" zoomScaleSheetLayoutView="100" workbookViewId="0">
      <selection activeCell="A7" sqref="A7:F7"/>
    </sheetView>
  </sheetViews>
  <sheetFormatPr defaultColWidth="9" defaultRowHeight="17.399999999999999"/>
  <cols>
    <col min="1" max="1" width="4.44140625" style="1" customWidth="1"/>
    <col min="2" max="2" width="40.5546875" style="1" customWidth="1"/>
    <col min="3" max="3" width="15.88671875" style="1" customWidth="1"/>
    <col min="4" max="4" width="16.6640625" style="1" customWidth="1"/>
    <col min="5" max="5" width="11.44140625" style="1" customWidth="1"/>
    <col min="6" max="6" width="12.88671875" style="1" customWidth="1"/>
    <col min="7" max="7" width="20.88671875" style="1" customWidth="1"/>
    <col min="8" max="8" width="18.33203125" style="32" bestFit="1" customWidth="1"/>
    <col min="9" max="9" width="49.44140625" style="1" bestFit="1" customWidth="1"/>
    <col min="10" max="16384" width="9" style="1"/>
  </cols>
  <sheetData>
    <row r="1" spans="1:8">
      <c r="B1" s="216" t="s">
        <v>124</v>
      </c>
      <c r="C1" s="216"/>
      <c r="D1" s="216"/>
      <c r="E1" s="216"/>
      <c r="F1" s="20"/>
    </row>
    <row r="2" spans="1:8">
      <c r="A2" s="217" t="s">
        <v>113</v>
      </c>
      <c r="B2" s="217"/>
      <c r="C2" s="232" t="s">
        <v>37</v>
      </c>
      <c r="D2" s="232"/>
      <c r="E2" s="232"/>
      <c r="F2" s="232"/>
      <c r="G2" s="2"/>
      <c r="H2" s="75"/>
    </row>
    <row r="3" spans="1:8">
      <c r="A3" s="217" t="s">
        <v>141</v>
      </c>
      <c r="B3" s="217"/>
      <c r="C3" s="234" t="s">
        <v>38</v>
      </c>
      <c r="D3" s="234"/>
      <c r="E3" s="234"/>
      <c r="F3" s="234"/>
      <c r="G3" s="2"/>
      <c r="H3" s="75"/>
    </row>
    <row r="4" spans="1:8" ht="9.75" customHeight="1">
      <c r="A4" s="26"/>
      <c r="B4" s="26"/>
      <c r="C4" s="230"/>
      <c r="D4" s="230"/>
      <c r="E4" s="230"/>
      <c r="F4" s="230"/>
      <c r="G4" s="2"/>
      <c r="H4" s="75"/>
    </row>
    <row r="5" spans="1:8" ht="18">
      <c r="A5" s="26"/>
      <c r="B5" s="26"/>
      <c r="C5" s="231" t="s">
        <v>171</v>
      </c>
      <c r="D5" s="231"/>
      <c r="E5" s="231"/>
      <c r="F5" s="231"/>
      <c r="G5" s="2"/>
      <c r="H5" s="75"/>
    </row>
    <row r="6" spans="1:8" ht="30" customHeight="1">
      <c r="A6" s="232" t="s">
        <v>123</v>
      </c>
      <c r="B6" s="232"/>
      <c r="C6" s="232"/>
      <c r="D6" s="232"/>
      <c r="E6" s="232"/>
      <c r="F6" s="232"/>
      <c r="G6" s="2"/>
      <c r="H6" s="75"/>
    </row>
    <row r="7" spans="1:8" ht="20.399999999999999" customHeight="1">
      <c r="A7" s="216" t="s">
        <v>172</v>
      </c>
      <c r="B7" s="216"/>
      <c r="C7" s="216"/>
      <c r="D7" s="216"/>
      <c r="E7" s="216"/>
      <c r="F7" s="216"/>
    </row>
    <row r="8" spans="1:8" s="130" customFormat="1" ht="40.200000000000003" customHeight="1">
      <c r="A8" s="226" t="s">
        <v>39</v>
      </c>
      <c r="B8" s="235"/>
      <c r="C8" s="235"/>
      <c r="D8" s="235"/>
      <c r="E8" s="235"/>
      <c r="F8" s="235"/>
      <c r="G8" s="128"/>
      <c r="H8" s="129"/>
    </row>
    <row r="9" spans="1:8" ht="55.8" customHeight="1">
      <c r="A9" s="233" t="s">
        <v>169</v>
      </c>
      <c r="B9" s="233"/>
      <c r="C9" s="233"/>
      <c r="D9" s="233"/>
      <c r="E9" s="233"/>
      <c r="F9" s="233"/>
      <c r="G9" s="4"/>
      <c r="H9" s="75"/>
    </row>
    <row r="10" spans="1:8" ht="61.2" customHeight="1">
      <c r="A10" s="224" t="s">
        <v>42</v>
      </c>
      <c r="B10" s="225"/>
      <c r="C10" s="225"/>
      <c r="D10" s="225"/>
      <c r="E10" s="225"/>
      <c r="F10" s="225"/>
      <c r="G10" s="4"/>
      <c r="H10" s="75"/>
    </row>
    <row r="11" spans="1:8" ht="38.25" customHeight="1">
      <c r="A11" s="224" t="s">
        <v>185</v>
      </c>
      <c r="B11" s="224"/>
      <c r="C11" s="224"/>
      <c r="D11" s="224"/>
      <c r="E11" s="224"/>
      <c r="F11" s="224"/>
      <c r="G11" s="4"/>
      <c r="H11" s="75"/>
    </row>
    <row r="12" spans="1:8" ht="36.75" customHeight="1">
      <c r="A12" s="226" t="s">
        <v>173</v>
      </c>
      <c r="B12" s="226"/>
      <c r="C12" s="226"/>
      <c r="D12" s="226"/>
      <c r="E12" s="226"/>
      <c r="F12" s="226"/>
      <c r="G12" s="4"/>
      <c r="H12" s="75"/>
    </row>
    <row r="13" spans="1:8" ht="21.75" customHeight="1">
      <c r="A13" s="25"/>
      <c r="B13" s="25"/>
      <c r="C13" s="25"/>
      <c r="D13" s="25"/>
      <c r="E13" s="227" t="s">
        <v>67</v>
      </c>
      <c r="F13" s="227"/>
      <c r="G13" s="25"/>
      <c r="H13" s="75"/>
    </row>
    <row r="14" spans="1:8" s="8" customFormat="1" ht="115.8" customHeight="1">
      <c r="A14" s="7" t="s">
        <v>6</v>
      </c>
      <c r="B14" s="5" t="s">
        <v>5</v>
      </c>
      <c r="C14" s="7" t="s">
        <v>126</v>
      </c>
      <c r="D14" s="7" t="s">
        <v>152</v>
      </c>
      <c r="E14" s="7" t="s">
        <v>127</v>
      </c>
      <c r="F14" s="7" t="s">
        <v>128</v>
      </c>
      <c r="G14" s="104"/>
      <c r="H14" s="76"/>
    </row>
    <row r="15" spans="1:8">
      <c r="A15" s="6">
        <v>1</v>
      </c>
      <c r="B15" s="6">
        <v>2</v>
      </c>
      <c r="C15" s="6">
        <v>3</v>
      </c>
      <c r="D15" s="6">
        <v>4</v>
      </c>
      <c r="E15" s="6">
        <v>5</v>
      </c>
      <c r="F15" s="6">
        <v>6</v>
      </c>
      <c r="G15" s="2"/>
      <c r="H15" s="75"/>
    </row>
    <row r="16" spans="1:8" ht="20.399999999999999" customHeight="1">
      <c r="A16" s="39" t="s">
        <v>0</v>
      </c>
      <c r="B16" s="40" t="s">
        <v>12</v>
      </c>
      <c r="C16" s="73">
        <f>C17</f>
        <v>0</v>
      </c>
      <c r="D16" s="73">
        <f>D17</f>
        <v>0</v>
      </c>
      <c r="E16" s="46"/>
      <c r="F16" s="86">
        <f t="shared" ref="F16" si="0">D16/G16</f>
        <v>0</v>
      </c>
      <c r="G16" s="92">
        <f>G17</f>
        <v>77163530</v>
      </c>
      <c r="H16" s="75"/>
    </row>
    <row r="17" spans="1:8" ht="20.399999999999999" customHeight="1">
      <c r="A17" s="44" t="s">
        <v>1</v>
      </c>
      <c r="B17" s="45" t="s">
        <v>13</v>
      </c>
      <c r="C17" s="74">
        <f>C22</f>
        <v>0</v>
      </c>
      <c r="D17" s="74">
        <f>D22</f>
        <v>0</v>
      </c>
      <c r="E17" s="66"/>
      <c r="F17" s="86">
        <f>D17/G17</f>
        <v>0</v>
      </c>
      <c r="G17" s="92">
        <f>G22</f>
        <v>77163530</v>
      </c>
      <c r="H17" s="75"/>
    </row>
    <row r="18" spans="1:8" ht="20.399999999999999" customHeight="1">
      <c r="A18" s="44">
        <v>1</v>
      </c>
      <c r="B18" s="141" t="s">
        <v>15</v>
      </c>
      <c r="C18" s="74"/>
      <c r="D18" s="74"/>
      <c r="E18" s="66"/>
      <c r="F18" s="86"/>
      <c r="G18" s="92"/>
      <c r="H18" s="75"/>
    </row>
    <row r="19" spans="1:8" ht="20.399999999999999" customHeight="1">
      <c r="A19" s="44">
        <v>2</v>
      </c>
      <c r="B19" s="45" t="s">
        <v>17</v>
      </c>
      <c r="C19" s="74"/>
      <c r="D19" s="74"/>
      <c r="E19" s="66"/>
      <c r="F19" s="86"/>
      <c r="G19" s="92"/>
      <c r="H19" s="75"/>
    </row>
    <row r="20" spans="1:8" ht="20.399999999999999" customHeight="1">
      <c r="A20" s="44">
        <v>3</v>
      </c>
      <c r="B20" s="45" t="s">
        <v>150</v>
      </c>
      <c r="C20" s="74"/>
      <c r="D20" s="74"/>
      <c r="E20" s="66"/>
      <c r="F20" s="86"/>
      <c r="G20" s="92"/>
      <c r="H20" s="75"/>
    </row>
    <row r="21" spans="1:8" ht="20.399999999999999" customHeight="1">
      <c r="A21" s="144" t="s">
        <v>25</v>
      </c>
      <c r="B21" s="142" t="s">
        <v>43</v>
      </c>
      <c r="C21" s="74"/>
      <c r="D21" s="74"/>
      <c r="E21" s="66"/>
      <c r="F21" s="86"/>
      <c r="G21" s="92"/>
      <c r="H21" s="75"/>
    </row>
    <row r="22" spans="1:8" ht="20.399999999999999" customHeight="1">
      <c r="A22" s="47" t="s">
        <v>26</v>
      </c>
      <c r="B22" s="142" t="s">
        <v>146</v>
      </c>
      <c r="C22" s="72"/>
      <c r="D22" s="72"/>
      <c r="E22" s="66"/>
      <c r="F22" s="86">
        <f>D22/G22</f>
        <v>0</v>
      </c>
      <c r="G22" s="91">
        <v>77163530</v>
      </c>
      <c r="H22" s="75"/>
    </row>
    <row r="23" spans="1:8" ht="20.399999999999999" customHeight="1">
      <c r="A23" s="44" t="s">
        <v>2</v>
      </c>
      <c r="B23" s="45" t="s">
        <v>18</v>
      </c>
      <c r="C23" s="72"/>
      <c r="D23" s="72"/>
      <c r="E23" s="66"/>
      <c r="F23" s="12"/>
      <c r="G23" s="2"/>
      <c r="H23" s="75"/>
    </row>
    <row r="24" spans="1:8" ht="19.8" customHeight="1">
      <c r="A24" s="34">
        <v>1</v>
      </c>
      <c r="B24" s="143" t="s">
        <v>148</v>
      </c>
      <c r="C24" s="72"/>
      <c r="D24" s="72"/>
      <c r="E24" s="66"/>
      <c r="F24" s="12"/>
      <c r="G24" s="2"/>
      <c r="H24" s="75"/>
    </row>
    <row r="25" spans="1:8" ht="19.8" customHeight="1">
      <c r="A25" s="34">
        <v>2</v>
      </c>
      <c r="B25" s="143" t="s">
        <v>7</v>
      </c>
      <c r="C25" s="72"/>
      <c r="D25" s="72"/>
      <c r="E25" s="66"/>
      <c r="F25" s="12"/>
      <c r="G25" s="2"/>
      <c r="H25" s="75"/>
    </row>
    <row r="26" spans="1:8" ht="19.8" customHeight="1">
      <c r="A26" s="13">
        <v>3</v>
      </c>
      <c r="B26" s="45" t="s">
        <v>151</v>
      </c>
      <c r="C26" s="72"/>
      <c r="D26" s="72"/>
      <c r="E26" s="66"/>
      <c r="F26" s="12"/>
      <c r="G26" s="2"/>
      <c r="H26" s="75"/>
    </row>
    <row r="27" spans="1:8" ht="19.8" customHeight="1">
      <c r="A27" s="13" t="s">
        <v>25</v>
      </c>
      <c r="B27" s="142" t="s">
        <v>43</v>
      </c>
      <c r="C27" s="72"/>
      <c r="D27" s="72"/>
      <c r="E27" s="66"/>
      <c r="F27" s="12"/>
      <c r="G27" s="2"/>
      <c r="H27" s="75"/>
    </row>
    <row r="28" spans="1:8" ht="19.8" customHeight="1">
      <c r="A28" s="13" t="s">
        <v>26</v>
      </c>
      <c r="B28" s="142" t="s">
        <v>146</v>
      </c>
      <c r="C28" s="72"/>
      <c r="D28" s="72"/>
      <c r="E28" s="66"/>
      <c r="F28" s="12"/>
      <c r="G28" s="2"/>
      <c r="H28" s="75"/>
    </row>
    <row r="29" spans="1:8" ht="21" customHeight="1">
      <c r="A29" s="44" t="s">
        <v>3</v>
      </c>
      <c r="B29" s="45" t="s">
        <v>34</v>
      </c>
      <c r="C29" s="12"/>
      <c r="D29" s="12"/>
      <c r="E29" s="66"/>
      <c r="F29" s="12"/>
      <c r="G29" s="2"/>
      <c r="H29" s="75"/>
    </row>
    <row r="30" spans="1:8" ht="19.8" customHeight="1">
      <c r="A30" s="34">
        <v>1</v>
      </c>
      <c r="B30" s="141" t="s">
        <v>15</v>
      </c>
      <c r="C30" s="72"/>
      <c r="D30" s="72"/>
      <c r="E30" s="66"/>
      <c r="F30" s="12"/>
      <c r="G30" s="2"/>
      <c r="H30" s="75"/>
    </row>
    <row r="31" spans="1:8" ht="19.8" customHeight="1">
      <c r="A31" s="135">
        <v>2</v>
      </c>
      <c r="B31" s="123" t="s">
        <v>17</v>
      </c>
      <c r="C31" s="147"/>
      <c r="D31" s="147"/>
      <c r="E31" s="108"/>
      <c r="F31" s="134"/>
      <c r="G31" s="2"/>
      <c r="H31" s="75"/>
    </row>
    <row r="32" spans="1:8" ht="21.6" customHeight="1">
      <c r="A32" s="133" t="s">
        <v>4</v>
      </c>
      <c r="B32" s="132" t="s">
        <v>27</v>
      </c>
      <c r="C32" s="149">
        <f>C33</f>
        <v>3770000000</v>
      </c>
      <c r="D32" s="150">
        <f>D33</f>
        <v>779889814</v>
      </c>
      <c r="E32" s="113">
        <f>D32/C32*100</f>
        <v>20.686732466843502</v>
      </c>
      <c r="F32" s="148"/>
      <c r="G32" s="2"/>
      <c r="H32" s="75"/>
    </row>
    <row r="33" spans="1:9" ht="21.6" customHeight="1">
      <c r="A33" s="34" t="s">
        <v>1</v>
      </c>
      <c r="B33" s="45" t="s">
        <v>32</v>
      </c>
      <c r="C33" s="49">
        <f>C36</f>
        <v>3770000000</v>
      </c>
      <c r="D33" s="50">
        <f>D36</f>
        <v>779889814</v>
      </c>
      <c r="E33" s="66">
        <f>D33/C33*100</f>
        <v>20.686732466843502</v>
      </c>
      <c r="F33" s="86"/>
      <c r="G33" s="2" t="s">
        <v>81</v>
      </c>
      <c r="H33" s="75"/>
      <c r="I33" s="87" t="s">
        <v>41</v>
      </c>
    </row>
    <row r="34" spans="1:9" ht="21.6" customHeight="1">
      <c r="A34" s="34">
        <v>1</v>
      </c>
      <c r="B34" s="45" t="s">
        <v>129</v>
      </c>
      <c r="C34" s="51"/>
      <c r="D34" s="51"/>
      <c r="E34" s="66"/>
      <c r="F34" s="86"/>
      <c r="G34" s="2"/>
      <c r="H34" s="75"/>
      <c r="I34" s="87" t="s">
        <v>60</v>
      </c>
    </row>
    <row r="35" spans="1:9" ht="25.5" customHeight="1">
      <c r="A35" s="34">
        <v>2</v>
      </c>
      <c r="B35" s="45" t="s">
        <v>130</v>
      </c>
      <c r="C35" s="54"/>
      <c r="D35" s="54"/>
      <c r="E35" s="66"/>
      <c r="F35" s="12"/>
      <c r="G35" s="2"/>
      <c r="H35" s="75"/>
      <c r="I35" s="78" t="s">
        <v>44</v>
      </c>
    </row>
    <row r="36" spans="1:9" ht="31.2">
      <c r="A36" s="34">
        <v>3</v>
      </c>
      <c r="B36" s="45" t="s">
        <v>131</v>
      </c>
      <c r="C36" s="57">
        <f>C37+C38</f>
        <v>3770000000</v>
      </c>
      <c r="D36" s="57">
        <f>D37+D38</f>
        <v>779889814</v>
      </c>
      <c r="E36" s="66">
        <f>D36/C36*100</f>
        <v>20.686732466843502</v>
      </c>
      <c r="F36" s="86"/>
      <c r="G36" s="2"/>
      <c r="H36" s="75"/>
      <c r="I36" s="79" t="s">
        <v>84</v>
      </c>
    </row>
    <row r="37" spans="1:9" ht="22.8" customHeight="1">
      <c r="A37" s="13" t="s">
        <v>25</v>
      </c>
      <c r="B37" s="48" t="s">
        <v>60</v>
      </c>
      <c r="C37" s="145">
        <f>'Biểu 3 Q1'!C37</f>
        <v>3620000000</v>
      </c>
      <c r="D37" s="145">
        <v>779889814</v>
      </c>
      <c r="E37" s="66">
        <f>D37/C37*100</f>
        <v>21.543917513812154</v>
      </c>
      <c r="F37" s="86"/>
      <c r="G37" s="2"/>
      <c r="H37" s="75"/>
      <c r="I37" s="80" t="s">
        <v>85</v>
      </c>
    </row>
    <row r="38" spans="1:9" ht="22.8" customHeight="1">
      <c r="A38" s="13" t="s">
        <v>26</v>
      </c>
      <c r="B38" s="48" t="s">
        <v>22</v>
      </c>
      <c r="C38" s="57">
        <f>'Biểu 3 Q1'!C38</f>
        <v>150000000</v>
      </c>
      <c r="D38" s="57"/>
      <c r="E38" s="66">
        <f>D38/C38*100</f>
        <v>0</v>
      </c>
      <c r="F38" s="86"/>
      <c r="G38" s="2"/>
      <c r="H38" s="75"/>
      <c r="I38" s="79" t="s">
        <v>86</v>
      </c>
    </row>
    <row r="39" spans="1:9" ht="21" customHeight="1">
      <c r="A39" s="34">
        <v>4</v>
      </c>
      <c r="B39" s="45" t="s">
        <v>65</v>
      </c>
      <c r="C39" s="57"/>
      <c r="D39" s="57"/>
      <c r="E39" s="66"/>
      <c r="F39" s="86"/>
      <c r="G39" s="2"/>
      <c r="H39" s="75"/>
      <c r="I39" s="79" t="s">
        <v>87</v>
      </c>
    </row>
    <row r="40" spans="1:9" ht="21" customHeight="1">
      <c r="A40" s="34">
        <v>5</v>
      </c>
      <c r="B40" s="45" t="s">
        <v>133</v>
      </c>
      <c r="C40" s="57"/>
      <c r="D40" s="57"/>
      <c r="E40" s="66"/>
      <c r="F40" s="86"/>
      <c r="G40" s="2"/>
      <c r="H40" s="75"/>
      <c r="I40" s="79" t="s">
        <v>88</v>
      </c>
    </row>
    <row r="41" spans="1:9" ht="21" customHeight="1">
      <c r="A41" s="34">
        <v>6</v>
      </c>
      <c r="B41" s="45" t="s">
        <v>132</v>
      </c>
      <c r="C41" s="57"/>
      <c r="D41" s="57"/>
      <c r="E41" s="66"/>
      <c r="F41" s="86"/>
      <c r="G41" s="2"/>
      <c r="H41" s="75"/>
      <c r="I41" s="79" t="s">
        <v>89</v>
      </c>
    </row>
    <row r="42" spans="1:9" ht="21" customHeight="1">
      <c r="A42" s="34">
        <v>7</v>
      </c>
      <c r="B42" s="45" t="s">
        <v>134</v>
      </c>
      <c r="C42" s="57"/>
      <c r="D42" s="57"/>
      <c r="E42" s="66"/>
      <c r="F42" s="86"/>
      <c r="G42" s="2"/>
      <c r="H42" s="75"/>
      <c r="I42" s="81" t="s">
        <v>90</v>
      </c>
    </row>
    <row r="43" spans="1:9" ht="22.2" customHeight="1">
      <c r="A43" s="34">
        <v>8</v>
      </c>
      <c r="B43" s="45" t="s">
        <v>135</v>
      </c>
      <c r="C43" s="57"/>
      <c r="D43" s="57"/>
      <c r="E43" s="66"/>
      <c r="F43" s="86"/>
      <c r="G43" s="2"/>
      <c r="H43" s="75"/>
      <c r="I43" s="79" t="s">
        <v>51</v>
      </c>
    </row>
    <row r="44" spans="1:9" ht="30" customHeight="1">
      <c r="A44" s="34">
        <v>9</v>
      </c>
      <c r="B44" s="45" t="s">
        <v>136</v>
      </c>
      <c r="C44" s="57"/>
      <c r="D44" s="57"/>
      <c r="E44" s="66"/>
      <c r="F44" s="86"/>
      <c r="G44" s="2"/>
      <c r="H44" s="75"/>
      <c r="I44" s="79" t="s">
        <v>91</v>
      </c>
    </row>
    <row r="45" spans="1:9" ht="21" customHeight="1">
      <c r="A45" s="135">
        <v>10</v>
      </c>
      <c r="B45" s="123" t="s">
        <v>137</v>
      </c>
      <c r="C45" s="107"/>
      <c r="D45" s="107"/>
      <c r="E45" s="108"/>
      <c r="F45" s="146"/>
      <c r="G45" s="2"/>
      <c r="H45" s="75"/>
      <c r="I45" s="83" t="s">
        <v>92</v>
      </c>
    </row>
    <row r="46" spans="1:9" ht="25.5" hidden="1" customHeight="1">
      <c r="A46" s="52">
        <v>1</v>
      </c>
      <c r="B46" s="53" t="s">
        <v>69</v>
      </c>
      <c r="C46" s="54">
        <v>2894000000</v>
      </c>
      <c r="D46" s="54">
        <f>SUM(D47:D53)</f>
        <v>641042695</v>
      </c>
      <c r="E46" s="66"/>
      <c r="F46" s="90">
        <f t="shared" ref="F46:F63" si="1">D46/H46</f>
        <v>0.6179491921503123</v>
      </c>
      <c r="G46" s="2"/>
      <c r="H46" s="75">
        <v>1037371200</v>
      </c>
      <c r="I46" s="78" t="s">
        <v>44</v>
      </c>
    </row>
    <row r="47" spans="1:9" ht="25.5" hidden="1" customHeight="1">
      <c r="A47" s="55"/>
      <c r="B47" s="56" t="s">
        <v>45</v>
      </c>
      <c r="C47" s="57">
        <f>'Biểu 3 Q1'!C36</f>
        <v>3770000000</v>
      </c>
      <c r="D47" s="57">
        <v>309785901</v>
      </c>
      <c r="E47" s="66">
        <f>D47/C47*100</f>
        <v>8.2171326525198936</v>
      </c>
      <c r="F47" s="90">
        <f t="shared" si="1"/>
        <v>0.83482983706602976</v>
      </c>
      <c r="G47" s="2"/>
      <c r="H47" s="75">
        <v>371076700</v>
      </c>
      <c r="I47" s="79" t="s">
        <v>84</v>
      </c>
    </row>
    <row r="48" spans="1:9" ht="33" hidden="1" customHeight="1">
      <c r="A48" s="55"/>
      <c r="B48" s="58" t="s">
        <v>70</v>
      </c>
      <c r="C48" s="57">
        <f>'Biểu 3 Q1'!C37</f>
        <v>3620000000</v>
      </c>
      <c r="D48" s="59"/>
      <c r="E48" s="66"/>
      <c r="F48" s="90">
        <f t="shared" si="1"/>
        <v>0</v>
      </c>
      <c r="G48" s="2"/>
      <c r="H48" s="75">
        <v>256467300</v>
      </c>
      <c r="I48" s="80" t="s">
        <v>85</v>
      </c>
    </row>
    <row r="49" spans="1:9" ht="25.5" hidden="1" customHeight="1">
      <c r="A49" s="55"/>
      <c r="B49" s="56" t="s">
        <v>46</v>
      </c>
      <c r="C49" s="57">
        <f>'Biểu 3 Q1'!C38</f>
        <v>150000000</v>
      </c>
      <c r="D49" s="57">
        <v>243772814</v>
      </c>
      <c r="E49" s="66">
        <f>D49/C49*100</f>
        <v>162.51520933333333</v>
      </c>
      <c r="F49" s="90">
        <f t="shared" si="1"/>
        <v>0.9531068924194529</v>
      </c>
      <c r="G49" s="2"/>
      <c r="H49" s="75">
        <v>255766500</v>
      </c>
      <c r="I49" s="79" t="s">
        <v>86</v>
      </c>
    </row>
    <row r="50" spans="1:9" ht="25.5" hidden="1" customHeight="1">
      <c r="A50" s="55"/>
      <c r="B50" s="56" t="s">
        <v>47</v>
      </c>
      <c r="C50" s="57">
        <f>'Biểu 3 Q1'!C39</f>
        <v>0</v>
      </c>
      <c r="D50" s="57"/>
      <c r="E50" s="66" t="e">
        <f t="shared" ref="E50:E68" si="2">D50/C50*100</f>
        <v>#DIV/0!</v>
      </c>
      <c r="F50" s="90"/>
      <c r="G50" s="2"/>
      <c r="H50" s="75"/>
      <c r="I50" s="79" t="s">
        <v>87</v>
      </c>
    </row>
    <row r="51" spans="1:9" ht="25.5" hidden="1" customHeight="1">
      <c r="A51" s="105"/>
      <c r="B51" s="106" t="s">
        <v>48</v>
      </c>
      <c r="C51" s="107">
        <f>'Biểu 3 Q1'!C40</f>
        <v>0</v>
      </c>
      <c r="D51" s="107"/>
      <c r="E51" s="108" t="e">
        <f t="shared" si="2"/>
        <v>#DIV/0!</v>
      </c>
      <c r="F51" s="109"/>
      <c r="G51" s="2"/>
      <c r="H51" s="75"/>
      <c r="I51" s="79" t="s">
        <v>88</v>
      </c>
    </row>
    <row r="52" spans="1:9" ht="25.5" hidden="1" customHeight="1">
      <c r="A52" s="110"/>
      <c r="B52" s="111" t="s">
        <v>49</v>
      </c>
      <c r="C52" s="112">
        <f>'Biểu 3 Q1'!C41</f>
        <v>0</v>
      </c>
      <c r="D52" s="112">
        <v>82268980</v>
      </c>
      <c r="E52" s="113" t="e">
        <f t="shared" si="2"/>
        <v>#DIV/0!</v>
      </c>
      <c r="F52" s="114">
        <f t="shared" si="1"/>
        <v>0.53400367517478498</v>
      </c>
      <c r="G52" s="2"/>
      <c r="H52" s="75">
        <v>154060700</v>
      </c>
      <c r="I52" s="79" t="s">
        <v>89</v>
      </c>
    </row>
    <row r="53" spans="1:9" ht="33.6" hidden="1" customHeight="1">
      <c r="A53" s="55"/>
      <c r="B53" s="68" t="s">
        <v>50</v>
      </c>
      <c r="C53" s="57">
        <f>'Biểu 3 Q1'!C42</f>
        <v>0</v>
      </c>
      <c r="D53" s="57">
        <v>5215000</v>
      </c>
      <c r="E53" s="66"/>
      <c r="F53" s="90"/>
      <c r="G53" s="2"/>
      <c r="H53" s="75"/>
      <c r="I53" s="81" t="s">
        <v>90</v>
      </c>
    </row>
    <row r="54" spans="1:9" ht="25.5" hidden="1" customHeight="1">
      <c r="A54" s="52">
        <v>2</v>
      </c>
      <c r="B54" s="53" t="s">
        <v>51</v>
      </c>
      <c r="C54" s="54">
        <v>580000000</v>
      </c>
      <c r="D54" s="54">
        <f>SUM(D55:D64)</f>
        <v>155333933</v>
      </c>
      <c r="E54" s="66">
        <f t="shared" si="2"/>
        <v>26.781712586206897</v>
      </c>
      <c r="F54" s="90">
        <f t="shared" si="1"/>
        <v>0.48992823201505215</v>
      </c>
      <c r="G54" s="2"/>
      <c r="H54" s="75">
        <v>317054464</v>
      </c>
      <c r="I54" s="78" t="s">
        <v>51</v>
      </c>
    </row>
    <row r="55" spans="1:9" ht="25.5" hidden="1" customHeight="1">
      <c r="A55" s="55"/>
      <c r="B55" s="60" t="s">
        <v>71</v>
      </c>
      <c r="C55" s="57">
        <f>'Biểu 3 Q1'!C44</f>
        <v>0</v>
      </c>
      <c r="D55" s="57">
        <v>7442933</v>
      </c>
      <c r="E55" s="66" t="e">
        <f t="shared" si="2"/>
        <v>#DIV/0!</v>
      </c>
      <c r="F55" s="90">
        <f t="shared" si="1"/>
        <v>0.39776757552093966</v>
      </c>
      <c r="G55" s="2"/>
      <c r="H55" s="75">
        <v>18711764</v>
      </c>
      <c r="I55" s="82" t="s">
        <v>91</v>
      </c>
    </row>
    <row r="56" spans="1:9" ht="25.5" hidden="1" customHeight="1">
      <c r="A56" s="55"/>
      <c r="B56" s="60" t="s">
        <v>72</v>
      </c>
      <c r="C56" s="57">
        <f>'Biểu 3 Q1'!C45</f>
        <v>0</v>
      </c>
      <c r="D56" s="57">
        <v>7110000</v>
      </c>
      <c r="E56" s="66" t="e">
        <f t="shared" si="2"/>
        <v>#DIV/0!</v>
      </c>
      <c r="F56" s="90">
        <f t="shared" si="1"/>
        <v>0.13907090464547678</v>
      </c>
      <c r="G56" s="2"/>
      <c r="H56" s="75">
        <v>51125000</v>
      </c>
      <c r="I56" s="83" t="s">
        <v>92</v>
      </c>
    </row>
    <row r="57" spans="1:9" ht="25.5" hidden="1" customHeight="1">
      <c r="A57" s="55"/>
      <c r="B57" s="60" t="s">
        <v>73</v>
      </c>
      <c r="C57" s="57" t="e">
        <f>'Biểu 3 Q1'!#REF!</f>
        <v>#REF!</v>
      </c>
      <c r="D57" s="57">
        <v>3341800</v>
      </c>
      <c r="E57" s="66" t="e">
        <f t="shared" si="2"/>
        <v>#REF!</v>
      </c>
      <c r="F57" s="90">
        <f t="shared" si="1"/>
        <v>31.319587628865978</v>
      </c>
      <c r="G57" s="2"/>
      <c r="H57" s="75">
        <v>106700</v>
      </c>
      <c r="I57" s="82" t="s">
        <v>93</v>
      </c>
    </row>
    <row r="58" spans="1:9" ht="25.5" hidden="1" customHeight="1">
      <c r="A58" s="55"/>
      <c r="B58" s="60" t="s">
        <v>74</v>
      </c>
      <c r="C58" s="57" t="e">
        <f>'Biểu 3 Q1'!#REF!</f>
        <v>#REF!</v>
      </c>
      <c r="D58" s="57"/>
      <c r="E58" s="66" t="e">
        <f t="shared" si="2"/>
        <v>#REF!</v>
      </c>
      <c r="F58" s="90"/>
      <c r="G58" s="2"/>
      <c r="H58" s="75"/>
      <c r="I58" s="83" t="s">
        <v>94</v>
      </c>
    </row>
    <row r="59" spans="1:9" ht="25.5" hidden="1" customHeight="1">
      <c r="A59" s="55"/>
      <c r="B59" s="60" t="s">
        <v>75</v>
      </c>
      <c r="C59" s="57" t="e">
        <f>'Biểu 3 Q1'!#REF!</f>
        <v>#REF!</v>
      </c>
      <c r="D59" s="57">
        <v>3000000</v>
      </c>
      <c r="E59" s="66" t="e">
        <f t="shared" si="2"/>
        <v>#REF!</v>
      </c>
      <c r="F59" s="90">
        <f t="shared" si="1"/>
        <v>0.45180722891566266</v>
      </c>
      <c r="G59" s="2"/>
      <c r="H59" s="75">
        <v>6640000</v>
      </c>
      <c r="I59" s="83" t="s">
        <v>95</v>
      </c>
    </row>
    <row r="60" spans="1:9" ht="25.5" hidden="1" customHeight="1">
      <c r="A60" s="55"/>
      <c r="B60" s="60" t="s">
        <v>76</v>
      </c>
      <c r="C60" s="57" t="e">
        <f>'Biểu 3 Q1'!#REF!</f>
        <v>#REF!</v>
      </c>
      <c r="D60" s="57">
        <v>12784200</v>
      </c>
      <c r="E60" s="66" t="e">
        <f t="shared" si="2"/>
        <v>#REF!</v>
      </c>
      <c r="F60" s="90">
        <f t="shared" si="1"/>
        <v>0.58794150110375276</v>
      </c>
      <c r="G60" s="2"/>
      <c r="H60" s="75">
        <v>21744000</v>
      </c>
      <c r="I60" s="83" t="s">
        <v>96</v>
      </c>
    </row>
    <row r="61" spans="1:9" ht="45.75" hidden="1" customHeight="1">
      <c r="A61" s="55"/>
      <c r="B61" s="58" t="s">
        <v>77</v>
      </c>
      <c r="C61" s="57" t="e">
        <f>'Biểu 3 Q1'!#REF!</f>
        <v>#REF!</v>
      </c>
      <c r="D61" s="57">
        <v>46766000</v>
      </c>
      <c r="E61" s="66" t="e">
        <f t="shared" si="2"/>
        <v>#REF!</v>
      </c>
      <c r="F61" s="90">
        <f t="shared" si="1"/>
        <v>0.27429382507507505</v>
      </c>
      <c r="G61" s="2"/>
      <c r="H61" s="75">
        <v>170496000</v>
      </c>
      <c r="I61" s="82" t="s">
        <v>97</v>
      </c>
    </row>
    <row r="62" spans="1:9" ht="31.5" hidden="1" customHeight="1">
      <c r="A62" s="55"/>
      <c r="B62" s="58" t="s">
        <v>52</v>
      </c>
      <c r="C62" s="57" t="e">
        <f>'Biểu 3 Q1'!#REF!</f>
        <v>#REF!</v>
      </c>
      <c r="D62" s="57"/>
      <c r="E62" s="66">
        <v>128</v>
      </c>
      <c r="F62" s="90" t="e">
        <f t="shared" si="1"/>
        <v>#DIV/0!</v>
      </c>
      <c r="G62" s="2"/>
      <c r="H62" s="75">
        <v>0</v>
      </c>
      <c r="I62" s="81" t="s">
        <v>98</v>
      </c>
    </row>
    <row r="63" spans="1:9" ht="31.2" hidden="1">
      <c r="A63" s="55"/>
      <c r="B63" s="61" t="s">
        <v>78</v>
      </c>
      <c r="C63" s="57" t="e">
        <f>'Biểu 3 Q1'!#REF!</f>
        <v>#REF!</v>
      </c>
      <c r="D63" s="57">
        <v>74889000</v>
      </c>
      <c r="E63" s="66" t="e">
        <f t="shared" si="2"/>
        <v>#REF!</v>
      </c>
      <c r="F63" s="90">
        <f t="shared" si="1"/>
        <v>1.552715058779623</v>
      </c>
      <c r="G63" s="2"/>
      <c r="H63" s="75">
        <v>48231000</v>
      </c>
      <c r="I63" s="84" t="s">
        <v>99</v>
      </c>
    </row>
    <row r="64" spans="1:9" ht="25.5" hidden="1" customHeight="1">
      <c r="A64" s="52"/>
      <c r="B64" s="56" t="s">
        <v>53</v>
      </c>
      <c r="C64" s="57" t="e">
        <f>'Biểu 3 Q1'!#REF!</f>
        <v>#REF!</v>
      </c>
      <c r="D64" s="57"/>
      <c r="E64" s="66" t="e">
        <f t="shared" si="2"/>
        <v>#REF!</v>
      </c>
      <c r="F64" s="90">
        <f>D64/H64</f>
        <v>0</v>
      </c>
      <c r="G64" s="2"/>
      <c r="H64" s="75">
        <v>12000000</v>
      </c>
      <c r="I64" s="85" t="s">
        <v>100</v>
      </c>
    </row>
    <row r="65" spans="1:9" ht="25.5" hidden="1" customHeight="1">
      <c r="A65" s="52">
        <v>3</v>
      </c>
      <c r="B65" s="53" t="s">
        <v>54</v>
      </c>
      <c r="C65" s="54">
        <v>20000000</v>
      </c>
      <c r="D65" s="54">
        <f>D66</f>
        <v>351000</v>
      </c>
      <c r="E65" s="66">
        <f t="shared" si="2"/>
        <v>1.7549999999999999</v>
      </c>
      <c r="F65" s="90">
        <f>D65/H65</f>
        <v>4.8393034160518732E-3</v>
      </c>
      <c r="G65" s="2"/>
      <c r="H65" s="75">
        <v>72531100</v>
      </c>
      <c r="I65" s="85" t="s">
        <v>101</v>
      </c>
    </row>
    <row r="66" spans="1:9" ht="25.5" hidden="1" customHeight="1">
      <c r="A66" s="62"/>
      <c r="B66" s="56" t="s">
        <v>55</v>
      </c>
      <c r="C66" s="57" t="e">
        <f>'Biểu 3 Q1'!#REF!</f>
        <v>#REF!</v>
      </c>
      <c r="D66" s="57">
        <v>351000</v>
      </c>
      <c r="E66" s="66" t="e">
        <f t="shared" si="2"/>
        <v>#REF!</v>
      </c>
      <c r="F66" s="90">
        <f>D66/H65</f>
        <v>4.8393034160518732E-3</v>
      </c>
      <c r="G66" s="2"/>
      <c r="H66" s="77">
        <v>72531100</v>
      </c>
      <c r="I66" s="84" t="s">
        <v>102</v>
      </c>
    </row>
    <row r="67" spans="1:9" s="31" customFormat="1" ht="25.5" hidden="1" customHeight="1">
      <c r="A67" s="44" t="s">
        <v>16</v>
      </c>
      <c r="B67" s="45" t="s">
        <v>24</v>
      </c>
      <c r="C67" s="63">
        <f>C68</f>
        <v>250000000</v>
      </c>
      <c r="D67" s="64"/>
      <c r="E67" s="66">
        <f t="shared" si="2"/>
        <v>0</v>
      </c>
      <c r="F67" s="67"/>
      <c r="G67" s="30"/>
      <c r="I67" s="79" t="s">
        <v>103</v>
      </c>
    </row>
    <row r="68" spans="1:9" ht="54" hidden="1" customHeight="1">
      <c r="A68" s="41"/>
      <c r="B68" s="42" t="s">
        <v>77</v>
      </c>
      <c r="C68" s="43">
        <v>250000000</v>
      </c>
      <c r="D68" s="43"/>
      <c r="E68" s="65">
        <f t="shared" si="2"/>
        <v>0</v>
      </c>
      <c r="F68" s="89"/>
      <c r="G68" s="2"/>
      <c r="H68" s="75"/>
    </row>
    <row r="69" spans="1:9" ht="18">
      <c r="C69" s="231"/>
      <c r="D69" s="231"/>
      <c r="E69" s="231"/>
      <c r="F69" s="231"/>
    </row>
    <row r="70" spans="1:9">
      <c r="D70" s="228" t="s">
        <v>66</v>
      </c>
      <c r="E70" s="228"/>
      <c r="F70" s="228"/>
    </row>
    <row r="71" spans="1:9">
      <c r="D71" s="222"/>
      <c r="E71" s="222"/>
      <c r="F71" s="222"/>
    </row>
    <row r="72" spans="1:9">
      <c r="D72" s="223"/>
      <c r="E72" s="223"/>
      <c r="F72" s="223"/>
    </row>
    <row r="73" spans="1:9">
      <c r="D73" s="222"/>
      <c r="E73" s="222"/>
      <c r="F73" s="222"/>
    </row>
    <row r="76" spans="1:9">
      <c r="D76" s="221" t="s">
        <v>112</v>
      </c>
      <c r="E76" s="221"/>
      <c r="F76" s="221"/>
    </row>
  </sheetData>
  <mergeCells count="21">
    <mergeCell ref="B1:E1"/>
    <mergeCell ref="D70:F70"/>
    <mergeCell ref="D71:F71"/>
    <mergeCell ref="D72:F72"/>
    <mergeCell ref="D73:F73"/>
    <mergeCell ref="C5:F5"/>
    <mergeCell ref="A6:F6"/>
    <mergeCell ref="A7:F7"/>
    <mergeCell ref="A8:F8"/>
    <mergeCell ref="A9:F9"/>
    <mergeCell ref="A12:F12"/>
    <mergeCell ref="E13:F13"/>
    <mergeCell ref="A11:F11"/>
    <mergeCell ref="C4:F4"/>
    <mergeCell ref="A2:B2"/>
    <mergeCell ref="C2:F2"/>
    <mergeCell ref="A3:B3"/>
    <mergeCell ref="C3:F3"/>
    <mergeCell ref="D76:F76"/>
    <mergeCell ref="C69:F69"/>
    <mergeCell ref="A10:F10"/>
  </mergeCells>
  <pageMargins left="0.31496062992126" right="0" top="0.64" bottom="0.55118110236220497" header="0.31496062992126" footer="0.31496062992126"/>
  <pageSetup paperSize="9" scale="95" orientation="portrait" r:id="rId1"/>
  <drawing r:id="rId2"/>
  <legacyDrawing r:id="rId3"/>
</worksheet>
</file>

<file path=xl/worksheets/sheet5.xml><?xml version="1.0" encoding="utf-8"?>
<worksheet xmlns="http://schemas.openxmlformats.org/spreadsheetml/2006/main" xmlns:r="http://schemas.openxmlformats.org/officeDocument/2006/relationships">
  <sheetPr>
    <tabColor rgb="FF00B050"/>
  </sheetPr>
  <dimension ref="A1:I81"/>
  <sheetViews>
    <sheetView view="pageBreakPreview" zoomScaleSheetLayoutView="100" workbookViewId="0">
      <selection activeCell="A7" sqref="A7:F7"/>
    </sheetView>
  </sheetViews>
  <sheetFormatPr defaultColWidth="9" defaultRowHeight="17.399999999999999"/>
  <cols>
    <col min="1" max="1" width="4.44140625" style="1" customWidth="1"/>
    <col min="2" max="2" width="40.5546875" style="1" customWidth="1"/>
    <col min="3" max="3" width="15.88671875" style="1" customWidth="1"/>
    <col min="4" max="4" width="16.6640625" style="1" customWidth="1"/>
    <col min="5" max="5" width="11.44140625" style="1" customWidth="1"/>
    <col min="6" max="6" width="12.88671875" style="1" customWidth="1"/>
    <col min="7" max="7" width="20.88671875" style="1" customWidth="1"/>
    <col min="8" max="8" width="18.33203125" style="32" bestFit="1" customWidth="1"/>
    <col min="9" max="9" width="49.44140625" style="1" bestFit="1" customWidth="1"/>
    <col min="10" max="16384" width="9" style="1"/>
  </cols>
  <sheetData>
    <row r="1" spans="1:8">
      <c r="B1" s="216" t="s">
        <v>124</v>
      </c>
      <c r="C1" s="216"/>
      <c r="D1" s="216"/>
      <c r="E1" s="216"/>
      <c r="F1" s="20"/>
    </row>
    <row r="2" spans="1:8">
      <c r="A2" s="217" t="s">
        <v>113</v>
      </c>
      <c r="B2" s="217"/>
      <c r="C2" s="232" t="s">
        <v>37</v>
      </c>
      <c r="D2" s="232"/>
      <c r="E2" s="232"/>
      <c r="F2" s="232"/>
      <c r="G2" s="2"/>
      <c r="H2" s="75"/>
    </row>
    <row r="3" spans="1:8">
      <c r="A3" s="217" t="s">
        <v>141</v>
      </c>
      <c r="B3" s="217"/>
      <c r="C3" s="234" t="s">
        <v>38</v>
      </c>
      <c r="D3" s="234"/>
      <c r="E3" s="234"/>
      <c r="F3" s="234"/>
      <c r="G3" s="2"/>
      <c r="H3" s="75"/>
    </row>
    <row r="4" spans="1:8" ht="9.75" customHeight="1">
      <c r="A4" s="38"/>
      <c r="B4" s="38"/>
      <c r="C4" s="230"/>
      <c r="D4" s="230"/>
      <c r="E4" s="230"/>
      <c r="F4" s="230"/>
      <c r="G4" s="2"/>
      <c r="H4" s="75"/>
    </row>
    <row r="5" spans="1:8" ht="18">
      <c r="A5" s="38"/>
      <c r="B5" s="38"/>
      <c r="C5" s="231" t="s">
        <v>171</v>
      </c>
      <c r="D5" s="231"/>
      <c r="E5" s="231"/>
      <c r="F5" s="231"/>
      <c r="G5" s="2"/>
      <c r="H5" s="75"/>
    </row>
    <row r="6" spans="1:8" ht="24.6" customHeight="1">
      <c r="A6" s="232" t="s">
        <v>186</v>
      </c>
      <c r="B6" s="232"/>
      <c r="C6" s="232"/>
      <c r="D6" s="232"/>
      <c r="E6" s="232"/>
      <c r="F6" s="232"/>
      <c r="G6" s="2"/>
      <c r="H6" s="75"/>
    </row>
    <row r="7" spans="1:8" ht="20.399999999999999" customHeight="1">
      <c r="A7" s="216" t="s">
        <v>172</v>
      </c>
      <c r="B7" s="216"/>
      <c r="C7" s="216"/>
      <c r="D7" s="216"/>
      <c r="E7" s="216"/>
      <c r="F7" s="216"/>
    </row>
    <row r="8" spans="1:8" ht="34.799999999999997" customHeight="1">
      <c r="A8" s="226" t="s">
        <v>39</v>
      </c>
      <c r="B8" s="235"/>
      <c r="C8" s="235"/>
      <c r="D8" s="235"/>
      <c r="E8" s="235"/>
      <c r="F8" s="235"/>
      <c r="G8" s="4"/>
      <c r="H8" s="75"/>
    </row>
    <row r="9" spans="1:8" ht="55.5" customHeight="1">
      <c r="A9" s="233" t="s">
        <v>169</v>
      </c>
      <c r="B9" s="233"/>
      <c r="C9" s="233"/>
      <c r="D9" s="233"/>
      <c r="E9" s="233"/>
      <c r="F9" s="233"/>
      <c r="G9" s="4"/>
      <c r="H9" s="75"/>
    </row>
    <row r="10" spans="1:8" ht="38.25" customHeight="1">
      <c r="A10" s="224" t="s">
        <v>42</v>
      </c>
      <c r="B10" s="225"/>
      <c r="C10" s="225"/>
      <c r="D10" s="225"/>
      <c r="E10" s="225"/>
      <c r="F10" s="225"/>
      <c r="G10" s="4"/>
      <c r="H10" s="75"/>
    </row>
    <row r="11" spans="1:8" ht="38.25" customHeight="1">
      <c r="A11" s="224" t="s">
        <v>185</v>
      </c>
      <c r="B11" s="224"/>
      <c r="C11" s="224"/>
      <c r="D11" s="224"/>
      <c r="E11" s="224"/>
      <c r="F11" s="224"/>
      <c r="G11" s="4"/>
      <c r="H11" s="75"/>
    </row>
    <row r="12" spans="1:8" ht="36.75" customHeight="1">
      <c r="A12" s="226" t="s">
        <v>174</v>
      </c>
      <c r="B12" s="226"/>
      <c r="C12" s="226"/>
      <c r="D12" s="226"/>
      <c r="E12" s="226"/>
      <c r="F12" s="226"/>
      <c r="G12" s="4"/>
      <c r="H12" s="75"/>
    </row>
    <row r="13" spans="1:8" ht="21.75" customHeight="1">
      <c r="A13" s="104"/>
      <c r="B13" s="104"/>
      <c r="C13" s="104"/>
      <c r="D13" s="104"/>
      <c r="E13" s="227" t="s">
        <v>67</v>
      </c>
      <c r="F13" s="227"/>
      <c r="G13" s="104"/>
      <c r="H13" s="75"/>
    </row>
    <row r="14" spans="1:8" s="8" customFormat="1" ht="109.2">
      <c r="A14" s="7" t="s">
        <v>6</v>
      </c>
      <c r="B14" s="5" t="s">
        <v>5</v>
      </c>
      <c r="C14" s="7" t="s">
        <v>126</v>
      </c>
      <c r="D14" s="7" t="s">
        <v>125</v>
      </c>
      <c r="E14" s="7" t="s">
        <v>127</v>
      </c>
      <c r="F14" s="7" t="s">
        <v>128</v>
      </c>
      <c r="G14" s="104"/>
      <c r="H14" s="76"/>
    </row>
    <row r="15" spans="1:8">
      <c r="A15" s="6">
        <v>1</v>
      </c>
      <c r="B15" s="6">
        <v>2</v>
      </c>
      <c r="C15" s="6">
        <v>3</v>
      </c>
      <c r="D15" s="6">
        <v>4</v>
      </c>
      <c r="E15" s="6">
        <v>5</v>
      </c>
      <c r="F15" s="6">
        <v>6</v>
      </c>
      <c r="G15" s="2"/>
      <c r="H15" s="75"/>
    </row>
    <row r="16" spans="1:8" ht="20.399999999999999" customHeight="1">
      <c r="A16" s="39" t="s">
        <v>0</v>
      </c>
      <c r="B16" s="40" t="s">
        <v>12</v>
      </c>
      <c r="C16" s="73">
        <f>C17</f>
        <v>0</v>
      </c>
      <c r="D16" s="73">
        <f>D17</f>
        <v>0</v>
      </c>
      <c r="E16" s="46"/>
      <c r="F16" s="86">
        <f t="shared" ref="F16" si="0">D16/G16</f>
        <v>0</v>
      </c>
      <c r="G16" s="92">
        <f>G17</f>
        <v>77163530</v>
      </c>
      <c r="H16" s="75"/>
    </row>
    <row r="17" spans="1:8" ht="20.399999999999999" customHeight="1">
      <c r="A17" s="44" t="s">
        <v>1</v>
      </c>
      <c r="B17" s="45" t="s">
        <v>13</v>
      </c>
      <c r="C17" s="74">
        <f>C22</f>
        <v>0</v>
      </c>
      <c r="D17" s="74">
        <f>D22</f>
        <v>0</v>
      </c>
      <c r="E17" s="66"/>
      <c r="F17" s="86">
        <f>D17/G17</f>
        <v>0</v>
      </c>
      <c r="G17" s="92">
        <f>G22</f>
        <v>77163530</v>
      </c>
      <c r="H17" s="75"/>
    </row>
    <row r="18" spans="1:8" ht="20.399999999999999" customHeight="1">
      <c r="A18" s="44">
        <v>1</v>
      </c>
      <c r="B18" s="141" t="s">
        <v>15</v>
      </c>
      <c r="C18" s="74"/>
      <c r="D18" s="74"/>
      <c r="E18" s="66"/>
      <c r="F18" s="86"/>
      <c r="G18" s="92"/>
      <c r="H18" s="75"/>
    </row>
    <row r="19" spans="1:8" ht="20.399999999999999" customHeight="1">
      <c r="A19" s="44">
        <v>2</v>
      </c>
      <c r="B19" s="45" t="s">
        <v>17</v>
      </c>
      <c r="C19" s="74"/>
      <c r="D19" s="74"/>
      <c r="E19" s="66"/>
      <c r="F19" s="86"/>
      <c r="G19" s="92"/>
      <c r="H19" s="75"/>
    </row>
    <row r="20" spans="1:8" ht="20.399999999999999" customHeight="1">
      <c r="A20" s="44">
        <v>3</v>
      </c>
      <c r="B20" s="45" t="s">
        <v>150</v>
      </c>
      <c r="C20" s="74"/>
      <c r="D20" s="74"/>
      <c r="E20" s="66"/>
      <c r="F20" s="86"/>
      <c r="G20" s="92"/>
      <c r="H20" s="75"/>
    </row>
    <row r="21" spans="1:8" ht="20.399999999999999" customHeight="1">
      <c r="A21" s="144" t="s">
        <v>25</v>
      </c>
      <c r="B21" s="142" t="s">
        <v>43</v>
      </c>
      <c r="C21" s="74"/>
      <c r="D21" s="74"/>
      <c r="E21" s="66"/>
      <c r="F21" s="86"/>
      <c r="G21" s="92"/>
      <c r="H21" s="75"/>
    </row>
    <row r="22" spans="1:8" ht="20.399999999999999" customHeight="1">
      <c r="A22" s="47" t="s">
        <v>26</v>
      </c>
      <c r="B22" s="142" t="s">
        <v>146</v>
      </c>
      <c r="C22" s="72"/>
      <c r="D22" s="72"/>
      <c r="E22" s="66"/>
      <c r="F22" s="86">
        <f>D22/G22</f>
        <v>0</v>
      </c>
      <c r="G22" s="91">
        <v>77163530</v>
      </c>
      <c r="H22" s="75"/>
    </row>
    <row r="23" spans="1:8" ht="20.399999999999999" customHeight="1">
      <c r="A23" s="44" t="s">
        <v>2</v>
      </c>
      <c r="B23" s="45" t="s">
        <v>18</v>
      </c>
      <c r="C23" s="72"/>
      <c r="D23" s="72"/>
      <c r="E23" s="66"/>
      <c r="F23" s="12"/>
      <c r="G23" s="2"/>
      <c r="H23" s="75"/>
    </row>
    <row r="24" spans="1:8" ht="19.8" customHeight="1">
      <c r="A24" s="34">
        <v>1</v>
      </c>
      <c r="B24" s="143" t="s">
        <v>148</v>
      </c>
      <c r="C24" s="72"/>
      <c r="D24" s="72"/>
      <c r="E24" s="66"/>
      <c r="F24" s="12"/>
      <c r="G24" s="2"/>
      <c r="H24" s="75"/>
    </row>
    <row r="25" spans="1:8" ht="19.8" customHeight="1">
      <c r="A25" s="34">
        <v>2</v>
      </c>
      <c r="B25" s="143" t="s">
        <v>7</v>
      </c>
      <c r="C25" s="72"/>
      <c r="D25" s="72"/>
      <c r="E25" s="66"/>
      <c r="F25" s="12"/>
      <c r="G25" s="2"/>
      <c r="H25" s="75"/>
    </row>
    <row r="26" spans="1:8" ht="19.8" customHeight="1">
      <c r="A26" s="13">
        <v>3</v>
      </c>
      <c r="B26" s="45" t="s">
        <v>151</v>
      </c>
      <c r="C26" s="72"/>
      <c r="D26" s="72"/>
      <c r="E26" s="66"/>
      <c r="F26" s="12"/>
      <c r="G26" s="2"/>
      <c r="H26" s="75"/>
    </row>
    <row r="27" spans="1:8" ht="19.8" customHeight="1">
      <c r="A27" s="13" t="s">
        <v>25</v>
      </c>
      <c r="B27" s="142" t="s">
        <v>43</v>
      </c>
      <c r="C27" s="72"/>
      <c r="D27" s="72"/>
      <c r="E27" s="66"/>
      <c r="F27" s="12"/>
      <c r="G27" s="2"/>
      <c r="H27" s="75"/>
    </row>
    <row r="28" spans="1:8" ht="19.8" customHeight="1">
      <c r="A28" s="13" t="s">
        <v>26</v>
      </c>
      <c r="B28" s="142" t="s">
        <v>146</v>
      </c>
      <c r="C28" s="72"/>
      <c r="D28" s="72"/>
      <c r="E28" s="66"/>
      <c r="F28" s="12"/>
      <c r="G28" s="2"/>
      <c r="H28" s="75"/>
    </row>
    <row r="29" spans="1:8" ht="21" customHeight="1">
      <c r="A29" s="44" t="s">
        <v>3</v>
      </c>
      <c r="B29" s="45" t="s">
        <v>34</v>
      </c>
      <c r="C29" s="12"/>
      <c r="D29" s="12"/>
      <c r="E29" s="66"/>
      <c r="F29" s="12"/>
      <c r="G29" s="2"/>
      <c r="H29" s="75"/>
    </row>
    <row r="30" spans="1:8" ht="19.8" customHeight="1">
      <c r="A30" s="34">
        <v>1</v>
      </c>
      <c r="B30" s="141" t="s">
        <v>15</v>
      </c>
      <c r="C30" s="72"/>
      <c r="D30" s="72"/>
      <c r="E30" s="66"/>
      <c r="F30" s="12"/>
      <c r="G30" s="2"/>
      <c r="H30" s="75"/>
    </row>
    <row r="31" spans="1:8" ht="19.8" customHeight="1">
      <c r="A31" s="135">
        <v>2</v>
      </c>
      <c r="B31" s="123" t="s">
        <v>17</v>
      </c>
      <c r="C31" s="147"/>
      <c r="D31" s="147"/>
      <c r="E31" s="108"/>
      <c r="F31" s="134"/>
      <c r="G31" s="2"/>
      <c r="H31" s="75"/>
    </row>
    <row r="32" spans="1:8" ht="21.6" customHeight="1">
      <c r="A32" s="133" t="s">
        <v>4</v>
      </c>
      <c r="B32" s="132" t="s">
        <v>27</v>
      </c>
      <c r="C32" s="149">
        <f>C33</f>
        <v>3770000000</v>
      </c>
      <c r="D32" s="150">
        <f>D33</f>
        <v>1624693974</v>
      </c>
      <c r="E32" s="113">
        <f>D32/C32*100</f>
        <v>43.09533087533157</v>
      </c>
      <c r="F32" s="148"/>
      <c r="G32" s="2"/>
      <c r="H32" s="75"/>
    </row>
    <row r="33" spans="1:9" ht="21.6" customHeight="1">
      <c r="A33" s="34" t="s">
        <v>1</v>
      </c>
      <c r="B33" s="45" t="s">
        <v>32</v>
      </c>
      <c r="C33" s="49">
        <f>C36</f>
        <v>3770000000</v>
      </c>
      <c r="D33" s="50">
        <f>D36</f>
        <v>1624693974</v>
      </c>
      <c r="E33" s="66">
        <f>D33/C33*100</f>
        <v>43.09533087533157</v>
      </c>
      <c r="F33" s="86"/>
      <c r="G33" s="2" t="s">
        <v>81</v>
      </c>
      <c r="H33" s="75"/>
      <c r="I33" s="87" t="s">
        <v>41</v>
      </c>
    </row>
    <row r="34" spans="1:9" ht="21.6" customHeight="1">
      <c r="A34" s="34">
        <v>1</v>
      </c>
      <c r="B34" s="45" t="s">
        <v>129</v>
      </c>
      <c r="C34" s="51"/>
      <c r="D34" s="51"/>
      <c r="E34" s="66"/>
      <c r="F34" s="86"/>
      <c r="G34" s="2"/>
      <c r="H34" s="75"/>
      <c r="I34" s="87" t="s">
        <v>60</v>
      </c>
    </row>
    <row r="35" spans="1:9" ht="25.5" customHeight="1">
      <c r="A35" s="34">
        <v>2</v>
      </c>
      <c r="B35" s="45" t="s">
        <v>130</v>
      </c>
      <c r="C35" s="54"/>
      <c r="D35" s="54"/>
      <c r="E35" s="66"/>
      <c r="F35" s="12"/>
      <c r="G35" s="2"/>
      <c r="H35" s="75"/>
      <c r="I35" s="78" t="s">
        <v>44</v>
      </c>
    </row>
    <row r="36" spans="1:9" ht="31.2">
      <c r="A36" s="34">
        <v>3</v>
      </c>
      <c r="B36" s="45" t="s">
        <v>131</v>
      </c>
      <c r="C36" s="57">
        <f>C37+C38</f>
        <v>3770000000</v>
      </c>
      <c r="D36" s="57">
        <f>D37+D38</f>
        <v>1624693974</v>
      </c>
      <c r="E36" s="66">
        <f>D36/C36*100</f>
        <v>43.09533087533157</v>
      </c>
      <c r="F36" s="86"/>
      <c r="G36" s="2"/>
      <c r="H36" s="75"/>
      <c r="I36" s="79" t="s">
        <v>84</v>
      </c>
    </row>
    <row r="37" spans="1:9" ht="22.8" customHeight="1">
      <c r="A37" s="13" t="s">
        <v>25</v>
      </c>
      <c r="B37" s="48" t="s">
        <v>60</v>
      </c>
      <c r="C37" s="145">
        <f>'Bieu 3 Q2'!C37</f>
        <v>3620000000</v>
      </c>
      <c r="D37" s="145">
        <f>'Biểu 3 Q1'!D37+'Bieu 3 Q2'!D37</f>
        <v>1624693974</v>
      </c>
      <c r="E37" s="66">
        <f>D37/C37*100</f>
        <v>44.881049005524865</v>
      </c>
      <c r="F37" s="86"/>
      <c r="G37" s="2"/>
      <c r="H37" s="75"/>
      <c r="I37" s="80" t="s">
        <v>85</v>
      </c>
    </row>
    <row r="38" spans="1:9" ht="22.8" customHeight="1">
      <c r="A38" s="13" t="s">
        <v>26</v>
      </c>
      <c r="B38" s="48" t="s">
        <v>22</v>
      </c>
      <c r="C38" s="57">
        <f>'Bieu 3 Q2'!C38</f>
        <v>150000000</v>
      </c>
      <c r="D38" s="57"/>
      <c r="E38" s="66">
        <f>D38/C38*100</f>
        <v>0</v>
      </c>
      <c r="F38" s="86"/>
      <c r="G38" s="2"/>
      <c r="H38" s="75"/>
      <c r="I38" s="79" t="s">
        <v>86</v>
      </c>
    </row>
    <row r="39" spans="1:9" ht="21" customHeight="1">
      <c r="A39" s="34">
        <v>4</v>
      </c>
      <c r="B39" s="45" t="s">
        <v>65</v>
      </c>
      <c r="C39" s="57"/>
      <c r="D39" s="57"/>
      <c r="E39" s="66"/>
      <c r="F39" s="86"/>
      <c r="G39" s="2"/>
      <c r="H39" s="75"/>
      <c r="I39" s="79" t="s">
        <v>87</v>
      </c>
    </row>
    <row r="40" spans="1:9" ht="21" customHeight="1">
      <c r="A40" s="34">
        <v>5</v>
      </c>
      <c r="B40" s="45" t="s">
        <v>133</v>
      </c>
      <c r="C40" s="57"/>
      <c r="D40" s="57"/>
      <c r="E40" s="66"/>
      <c r="F40" s="86"/>
      <c r="G40" s="2"/>
      <c r="H40" s="75"/>
      <c r="I40" s="79" t="s">
        <v>88</v>
      </c>
    </row>
    <row r="41" spans="1:9" ht="21" customHeight="1">
      <c r="A41" s="34">
        <v>6</v>
      </c>
      <c r="B41" s="45" t="s">
        <v>132</v>
      </c>
      <c r="C41" s="57"/>
      <c r="D41" s="57"/>
      <c r="E41" s="66"/>
      <c r="F41" s="86"/>
      <c r="G41" s="2"/>
      <c r="H41" s="75"/>
      <c r="I41" s="79" t="s">
        <v>89</v>
      </c>
    </row>
    <row r="42" spans="1:9" ht="21" customHeight="1">
      <c r="A42" s="34">
        <v>7</v>
      </c>
      <c r="B42" s="45" t="s">
        <v>134</v>
      </c>
      <c r="C42" s="57"/>
      <c r="D42" s="57"/>
      <c r="E42" s="66"/>
      <c r="F42" s="86"/>
      <c r="G42" s="2"/>
      <c r="H42" s="75"/>
      <c r="I42" s="81" t="s">
        <v>90</v>
      </c>
    </row>
    <row r="43" spans="1:9" ht="22.2" customHeight="1">
      <c r="A43" s="34">
        <v>8</v>
      </c>
      <c r="B43" s="45" t="s">
        <v>135</v>
      </c>
      <c r="C43" s="57"/>
      <c r="D43" s="57"/>
      <c r="E43" s="66"/>
      <c r="F43" s="86"/>
      <c r="G43" s="2"/>
      <c r="H43" s="75"/>
      <c r="I43" s="79" t="s">
        <v>51</v>
      </c>
    </row>
    <row r="44" spans="1:9" ht="30" customHeight="1">
      <c r="A44" s="34">
        <v>9</v>
      </c>
      <c r="B44" s="45" t="s">
        <v>136</v>
      </c>
      <c r="C44" s="57"/>
      <c r="D44" s="57"/>
      <c r="E44" s="66"/>
      <c r="F44" s="86"/>
      <c r="G44" s="2"/>
      <c r="H44" s="75"/>
      <c r="I44" s="79" t="s">
        <v>91</v>
      </c>
    </row>
    <row r="45" spans="1:9" ht="21" customHeight="1">
      <c r="A45" s="135">
        <v>10</v>
      </c>
      <c r="B45" s="123" t="s">
        <v>137</v>
      </c>
      <c r="C45" s="107"/>
      <c r="D45" s="107"/>
      <c r="E45" s="108"/>
      <c r="F45" s="146"/>
      <c r="G45" s="2"/>
      <c r="H45" s="75"/>
      <c r="I45" s="83" t="s">
        <v>92</v>
      </c>
    </row>
    <row r="46" spans="1:9" s="31" customFormat="1" ht="25.2" customHeight="1">
      <c r="A46" s="122">
        <v>10</v>
      </c>
      <c r="B46" s="123" t="s">
        <v>137</v>
      </c>
      <c r="C46" s="124"/>
      <c r="D46" s="125"/>
      <c r="E46" s="126"/>
      <c r="F46" s="127"/>
      <c r="G46" s="38"/>
      <c r="H46" s="88"/>
      <c r="I46" s="84"/>
    </row>
    <row r="47" spans="1:9" ht="33.6" hidden="1" customHeight="1">
      <c r="A47" s="116"/>
      <c r="B47" s="117"/>
      <c r="C47" s="118"/>
      <c r="D47" s="119"/>
      <c r="E47" s="120"/>
      <c r="F47" s="121"/>
      <c r="G47" s="2"/>
      <c r="H47" s="75"/>
      <c r="I47" s="87"/>
    </row>
    <row r="48" spans="1:9" ht="33.6" hidden="1" customHeight="1">
      <c r="A48" s="47"/>
      <c r="B48" s="48"/>
      <c r="C48" s="51"/>
      <c r="D48" s="115"/>
      <c r="E48" s="66"/>
      <c r="F48" s="90"/>
      <c r="G48" s="2"/>
      <c r="H48" s="75"/>
      <c r="I48" s="87"/>
    </row>
    <row r="49" spans="1:9" ht="33.6" hidden="1" customHeight="1">
      <c r="A49" s="47"/>
      <c r="B49" s="48"/>
      <c r="C49" s="51"/>
      <c r="D49" s="115"/>
      <c r="E49" s="66"/>
      <c r="F49" s="90"/>
      <c r="G49" s="2"/>
      <c r="H49" s="75"/>
      <c r="I49" s="87"/>
    </row>
    <row r="50" spans="1:9" ht="25.5" hidden="1" customHeight="1">
      <c r="A50" s="47"/>
      <c r="B50" s="48"/>
      <c r="C50" s="51"/>
      <c r="D50" s="115"/>
      <c r="E50" s="66"/>
      <c r="F50" s="90"/>
      <c r="G50" s="2"/>
      <c r="H50" s="75"/>
      <c r="I50" s="87"/>
    </row>
    <row r="51" spans="1:9" ht="25.5" hidden="1" customHeight="1">
      <c r="A51" s="52">
        <v>1</v>
      </c>
      <c r="B51" s="53" t="s">
        <v>69</v>
      </c>
      <c r="C51" s="54">
        <v>2894000000</v>
      </c>
      <c r="D51" s="54">
        <f>SUM(D52:D58)</f>
        <v>641042695</v>
      </c>
      <c r="E51" s="66"/>
      <c r="F51" s="90">
        <f t="shared" ref="F51:F68" si="1">D51/H51</f>
        <v>0.6179491921503123</v>
      </c>
      <c r="G51" s="2"/>
      <c r="H51" s="75">
        <v>1037371200</v>
      </c>
      <c r="I51" s="78" t="s">
        <v>44</v>
      </c>
    </row>
    <row r="52" spans="1:9" ht="25.5" hidden="1" customHeight="1">
      <c r="A52" s="55"/>
      <c r="B52" s="56" t="s">
        <v>45</v>
      </c>
      <c r="C52" s="57">
        <f>'Biểu 3 Q1'!C36</f>
        <v>3770000000</v>
      </c>
      <c r="D52" s="57">
        <v>309785901</v>
      </c>
      <c r="E52" s="66">
        <f>D52/C52*100</f>
        <v>8.2171326525198936</v>
      </c>
      <c r="F52" s="90">
        <f t="shared" si="1"/>
        <v>0.83482983706602976</v>
      </c>
      <c r="G52" s="2"/>
      <c r="H52" s="75">
        <v>371076700</v>
      </c>
      <c r="I52" s="79" t="s">
        <v>84</v>
      </c>
    </row>
    <row r="53" spans="1:9" ht="33" hidden="1" customHeight="1">
      <c r="A53" s="55"/>
      <c r="B53" s="58" t="s">
        <v>70</v>
      </c>
      <c r="C53" s="57">
        <f>'Biểu 3 Q1'!C37</f>
        <v>3620000000</v>
      </c>
      <c r="D53" s="59"/>
      <c r="E53" s="66"/>
      <c r="F53" s="90">
        <f t="shared" si="1"/>
        <v>0</v>
      </c>
      <c r="G53" s="2"/>
      <c r="H53" s="75">
        <v>256467300</v>
      </c>
      <c r="I53" s="80" t="s">
        <v>85</v>
      </c>
    </row>
    <row r="54" spans="1:9" ht="25.5" hidden="1" customHeight="1">
      <c r="A54" s="55"/>
      <c r="B54" s="56" t="s">
        <v>46</v>
      </c>
      <c r="C54" s="57">
        <f>'Biểu 3 Q1'!C38</f>
        <v>150000000</v>
      </c>
      <c r="D54" s="57">
        <v>243772814</v>
      </c>
      <c r="E54" s="66">
        <f>D54/C54*100</f>
        <v>162.51520933333333</v>
      </c>
      <c r="F54" s="90">
        <f t="shared" si="1"/>
        <v>0.9531068924194529</v>
      </c>
      <c r="G54" s="2"/>
      <c r="H54" s="75">
        <v>255766500</v>
      </c>
      <c r="I54" s="79" t="s">
        <v>86</v>
      </c>
    </row>
    <row r="55" spans="1:9" ht="25.5" hidden="1" customHeight="1">
      <c r="A55" s="55"/>
      <c r="B55" s="56" t="s">
        <v>47</v>
      </c>
      <c r="C55" s="57">
        <f>'Biểu 3 Q1'!C39</f>
        <v>0</v>
      </c>
      <c r="D55" s="57"/>
      <c r="E55" s="66" t="e">
        <f t="shared" ref="E55:E73" si="2">D55/C55*100</f>
        <v>#DIV/0!</v>
      </c>
      <c r="F55" s="90"/>
      <c r="G55" s="2"/>
      <c r="H55" s="75"/>
      <c r="I55" s="79" t="s">
        <v>87</v>
      </c>
    </row>
    <row r="56" spans="1:9" ht="25.5" hidden="1" customHeight="1">
      <c r="A56" s="105"/>
      <c r="B56" s="106" t="s">
        <v>48</v>
      </c>
      <c r="C56" s="107">
        <f>'Biểu 3 Q1'!C40</f>
        <v>0</v>
      </c>
      <c r="D56" s="107"/>
      <c r="E56" s="108" t="e">
        <f t="shared" si="2"/>
        <v>#DIV/0!</v>
      </c>
      <c r="F56" s="109"/>
      <c r="G56" s="2"/>
      <c r="H56" s="75"/>
      <c r="I56" s="79" t="s">
        <v>88</v>
      </c>
    </row>
    <row r="57" spans="1:9" ht="25.5" hidden="1" customHeight="1">
      <c r="A57" s="110"/>
      <c r="B57" s="111" t="s">
        <v>49</v>
      </c>
      <c r="C57" s="112">
        <f>'Biểu 3 Q1'!C41</f>
        <v>0</v>
      </c>
      <c r="D57" s="112">
        <v>82268980</v>
      </c>
      <c r="E57" s="113" t="e">
        <f t="shared" si="2"/>
        <v>#DIV/0!</v>
      </c>
      <c r="F57" s="114">
        <f t="shared" si="1"/>
        <v>0.53400367517478498</v>
      </c>
      <c r="G57" s="2"/>
      <c r="H57" s="75">
        <v>154060700</v>
      </c>
      <c r="I57" s="79" t="s">
        <v>89</v>
      </c>
    </row>
    <row r="58" spans="1:9" ht="33.6" hidden="1" customHeight="1">
      <c r="A58" s="55"/>
      <c r="B58" s="68" t="s">
        <v>50</v>
      </c>
      <c r="C58" s="57">
        <f>'Biểu 3 Q1'!C42</f>
        <v>0</v>
      </c>
      <c r="D58" s="57">
        <v>5215000</v>
      </c>
      <c r="E58" s="66"/>
      <c r="F58" s="90"/>
      <c r="G58" s="2"/>
      <c r="H58" s="75"/>
      <c r="I58" s="81" t="s">
        <v>90</v>
      </c>
    </row>
    <row r="59" spans="1:9" ht="25.5" hidden="1" customHeight="1">
      <c r="A59" s="52">
        <v>2</v>
      </c>
      <c r="B59" s="53" t="s">
        <v>51</v>
      </c>
      <c r="C59" s="54">
        <v>580000000</v>
      </c>
      <c r="D59" s="54">
        <f>SUM(D60:D69)</f>
        <v>155333933</v>
      </c>
      <c r="E59" s="66">
        <f t="shared" si="2"/>
        <v>26.781712586206897</v>
      </c>
      <c r="F59" s="90">
        <f t="shared" si="1"/>
        <v>0.48992823201505215</v>
      </c>
      <c r="G59" s="2"/>
      <c r="H59" s="75">
        <v>317054464</v>
      </c>
      <c r="I59" s="78" t="s">
        <v>51</v>
      </c>
    </row>
    <row r="60" spans="1:9" ht="25.5" hidden="1" customHeight="1">
      <c r="A60" s="55"/>
      <c r="B60" s="60" t="s">
        <v>71</v>
      </c>
      <c r="C60" s="57">
        <f>'Biểu 3 Q1'!C44</f>
        <v>0</v>
      </c>
      <c r="D60" s="57">
        <v>7442933</v>
      </c>
      <c r="E60" s="66" t="e">
        <f t="shared" si="2"/>
        <v>#DIV/0!</v>
      </c>
      <c r="F60" s="90">
        <f t="shared" si="1"/>
        <v>0.39776757552093966</v>
      </c>
      <c r="G60" s="2"/>
      <c r="H60" s="75">
        <v>18711764</v>
      </c>
      <c r="I60" s="82" t="s">
        <v>91</v>
      </c>
    </row>
    <row r="61" spans="1:9" ht="25.5" hidden="1" customHeight="1">
      <c r="A61" s="55"/>
      <c r="B61" s="60" t="s">
        <v>72</v>
      </c>
      <c r="C61" s="57">
        <f>'Biểu 3 Q1'!C45</f>
        <v>0</v>
      </c>
      <c r="D61" s="57">
        <v>7110000</v>
      </c>
      <c r="E61" s="66" t="e">
        <f t="shared" si="2"/>
        <v>#DIV/0!</v>
      </c>
      <c r="F61" s="90">
        <f t="shared" si="1"/>
        <v>0.13907090464547678</v>
      </c>
      <c r="G61" s="2"/>
      <c r="H61" s="75">
        <v>51125000</v>
      </c>
      <c r="I61" s="83" t="s">
        <v>92</v>
      </c>
    </row>
    <row r="62" spans="1:9" ht="25.5" hidden="1" customHeight="1">
      <c r="A62" s="55"/>
      <c r="B62" s="60" t="s">
        <v>73</v>
      </c>
      <c r="C62" s="57" t="e">
        <f>'Biểu 3 Q1'!#REF!</f>
        <v>#REF!</v>
      </c>
      <c r="D62" s="57">
        <v>3341800</v>
      </c>
      <c r="E62" s="66" t="e">
        <f t="shared" si="2"/>
        <v>#REF!</v>
      </c>
      <c r="F62" s="90">
        <f t="shared" si="1"/>
        <v>31.319587628865978</v>
      </c>
      <c r="G62" s="2"/>
      <c r="H62" s="75">
        <v>106700</v>
      </c>
      <c r="I62" s="82" t="s">
        <v>93</v>
      </c>
    </row>
    <row r="63" spans="1:9" ht="25.5" hidden="1" customHeight="1">
      <c r="A63" s="55"/>
      <c r="B63" s="60" t="s">
        <v>74</v>
      </c>
      <c r="C63" s="57" t="e">
        <f>'Biểu 3 Q1'!#REF!</f>
        <v>#REF!</v>
      </c>
      <c r="D63" s="57"/>
      <c r="E63" s="66" t="e">
        <f t="shared" si="2"/>
        <v>#REF!</v>
      </c>
      <c r="F63" s="90"/>
      <c r="G63" s="2"/>
      <c r="H63" s="75"/>
      <c r="I63" s="83" t="s">
        <v>94</v>
      </c>
    </row>
    <row r="64" spans="1:9" ht="25.5" hidden="1" customHeight="1">
      <c r="A64" s="55"/>
      <c r="B64" s="60" t="s">
        <v>75</v>
      </c>
      <c r="C64" s="57" t="e">
        <f>'Biểu 3 Q1'!#REF!</f>
        <v>#REF!</v>
      </c>
      <c r="D64" s="57">
        <v>3000000</v>
      </c>
      <c r="E64" s="66" t="e">
        <f t="shared" si="2"/>
        <v>#REF!</v>
      </c>
      <c r="F64" s="90">
        <f t="shared" si="1"/>
        <v>0.45180722891566266</v>
      </c>
      <c r="G64" s="2"/>
      <c r="H64" s="75">
        <v>6640000</v>
      </c>
      <c r="I64" s="83" t="s">
        <v>95</v>
      </c>
    </row>
    <row r="65" spans="1:9" ht="25.5" hidden="1" customHeight="1">
      <c r="A65" s="55"/>
      <c r="B65" s="60" t="s">
        <v>76</v>
      </c>
      <c r="C65" s="57" t="e">
        <f>'Biểu 3 Q1'!#REF!</f>
        <v>#REF!</v>
      </c>
      <c r="D65" s="57">
        <v>12784200</v>
      </c>
      <c r="E65" s="66" t="e">
        <f t="shared" si="2"/>
        <v>#REF!</v>
      </c>
      <c r="F65" s="90">
        <f t="shared" si="1"/>
        <v>0.58794150110375276</v>
      </c>
      <c r="G65" s="2"/>
      <c r="H65" s="75">
        <v>21744000</v>
      </c>
      <c r="I65" s="83" t="s">
        <v>96</v>
      </c>
    </row>
    <row r="66" spans="1:9" ht="45.75" hidden="1" customHeight="1">
      <c r="A66" s="55"/>
      <c r="B66" s="58" t="s">
        <v>77</v>
      </c>
      <c r="C66" s="57" t="e">
        <f>'Biểu 3 Q1'!#REF!</f>
        <v>#REF!</v>
      </c>
      <c r="D66" s="57">
        <v>46766000</v>
      </c>
      <c r="E66" s="66" t="e">
        <f t="shared" si="2"/>
        <v>#REF!</v>
      </c>
      <c r="F66" s="90">
        <f t="shared" si="1"/>
        <v>0.27429382507507505</v>
      </c>
      <c r="G66" s="2"/>
      <c r="H66" s="75">
        <v>170496000</v>
      </c>
      <c r="I66" s="82" t="s">
        <v>97</v>
      </c>
    </row>
    <row r="67" spans="1:9" ht="31.5" hidden="1" customHeight="1">
      <c r="A67" s="55"/>
      <c r="B67" s="58" t="s">
        <v>52</v>
      </c>
      <c r="C67" s="57" t="e">
        <f>'Biểu 3 Q1'!#REF!</f>
        <v>#REF!</v>
      </c>
      <c r="D67" s="57"/>
      <c r="E67" s="66">
        <v>128</v>
      </c>
      <c r="F67" s="90" t="e">
        <f t="shared" si="1"/>
        <v>#DIV/0!</v>
      </c>
      <c r="G67" s="2"/>
      <c r="H67" s="75">
        <v>0</v>
      </c>
      <c r="I67" s="81" t="s">
        <v>98</v>
      </c>
    </row>
    <row r="68" spans="1:9" ht="31.2" hidden="1">
      <c r="A68" s="55"/>
      <c r="B68" s="61" t="s">
        <v>78</v>
      </c>
      <c r="C68" s="57" t="e">
        <f>'Biểu 3 Q1'!#REF!</f>
        <v>#REF!</v>
      </c>
      <c r="D68" s="57">
        <v>74889000</v>
      </c>
      <c r="E68" s="66" t="e">
        <f t="shared" si="2"/>
        <v>#REF!</v>
      </c>
      <c r="F68" s="90">
        <f t="shared" si="1"/>
        <v>1.552715058779623</v>
      </c>
      <c r="G68" s="2"/>
      <c r="H68" s="75">
        <v>48231000</v>
      </c>
      <c r="I68" s="84" t="s">
        <v>99</v>
      </c>
    </row>
    <row r="69" spans="1:9" ht="25.5" hidden="1" customHeight="1">
      <c r="A69" s="52"/>
      <c r="B69" s="56" t="s">
        <v>53</v>
      </c>
      <c r="C69" s="57" t="e">
        <f>'Biểu 3 Q1'!#REF!</f>
        <v>#REF!</v>
      </c>
      <c r="D69" s="57"/>
      <c r="E69" s="66" t="e">
        <f t="shared" si="2"/>
        <v>#REF!</v>
      </c>
      <c r="F69" s="90">
        <f>D69/H69</f>
        <v>0</v>
      </c>
      <c r="G69" s="2"/>
      <c r="H69" s="75">
        <v>12000000</v>
      </c>
      <c r="I69" s="85" t="s">
        <v>100</v>
      </c>
    </row>
    <row r="70" spans="1:9" ht="25.5" hidden="1" customHeight="1">
      <c r="A70" s="52">
        <v>3</v>
      </c>
      <c r="B70" s="53" t="s">
        <v>54</v>
      </c>
      <c r="C70" s="54">
        <v>20000000</v>
      </c>
      <c r="D70" s="54">
        <f>D71</f>
        <v>351000</v>
      </c>
      <c r="E70" s="66">
        <f t="shared" si="2"/>
        <v>1.7549999999999999</v>
      </c>
      <c r="F70" s="90">
        <f>D70/H70</f>
        <v>4.8393034160518732E-3</v>
      </c>
      <c r="G70" s="2"/>
      <c r="H70" s="75">
        <v>72531100</v>
      </c>
      <c r="I70" s="85" t="s">
        <v>101</v>
      </c>
    </row>
    <row r="71" spans="1:9" ht="25.5" hidden="1" customHeight="1">
      <c r="A71" s="62"/>
      <c r="B71" s="56" t="s">
        <v>55</v>
      </c>
      <c r="C71" s="57" t="e">
        <f>'Biểu 3 Q1'!#REF!</f>
        <v>#REF!</v>
      </c>
      <c r="D71" s="57">
        <v>351000</v>
      </c>
      <c r="E71" s="66" t="e">
        <f t="shared" si="2"/>
        <v>#REF!</v>
      </c>
      <c r="F71" s="90">
        <f>D71/H70</f>
        <v>4.8393034160518732E-3</v>
      </c>
      <c r="G71" s="2"/>
      <c r="H71" s="77">
        <v>72531100</v>
      </c>
      <c r="I71" s="84" t="s">
        <v>102</v>
      </c>
    </row>
    <row r="72" spans="1:9" s="31" customFormat="1" ht="25.5" hidden="1" customHeight="1">
      <c r="A72" s="44" t="s">
        <v>16</v>
      </c>
      <c r="B72" s="45" t="s">
        <v>24</v>
      </c>
      <c r="C72" s="63">
        <f>C73</f>
        <v>250000000</v>
      </c>
      <c r="D72" s="64"/>
      <c r="E72" s="66">
        <f t="shared" si="2"/>
        <v>0</v>
      </c>
      <c r="F72" s="67"/>
      <c r="G72" s="30"/>
      <c r="I72" s="79" t="s">
        <v>103</v>
      </c>
    </row>
    <row r="73" spans="1:9" ht="54" hidden="1" customHeight="1">
      <c r="A73" s="41"/>
      <c r="B73" s="42" t="s">
        <v>77</v>
      </c>
      <c r="C73" s="43">
        <v>250000000</v>
      </c>
      <c r="D73" s="43"/>
      <c r="E73" s="65">
        <f t="shared" si="2"/>
        <v>0</v>
      </c>
      <c r="F73" s="89"/>
      <c r="G73" s="2"/>
      <c r="H73" s="75"/>
    </row>
    <row r="75" spans="1:9">
      <c r="D75" s="228" t="s">
        <v>66</v>
      </c>
      <c r="E75" s="228"/>
      <c r="F75" s="228"/>
    </row>
    <row r="76" spans="1:9">
      <c r="D76" s="222"/>
      <c r="E76" s="222"/>
      <c r="F76" s="222"/>
    </row>
    <row r="77" spans="1:9">
      <c r="D77" s="223"/>
      <c r="E77" s="223"/>
      <c r="F77" s="223"/>
    </row>
    <row r="78" spans="1:9">
      <c r="D78" s="222"/>
      <c r="E78" s="222"/>
      <c r="F78" s="222"/>
    </row>
    <row r="81" spans="4:6">
      <c r="D81" s="221" t="s">
        <v>112</v>
      </c>
      <c r="E81" s="221"/>
      <c r="F81" s="221"/>
    </row>
  </sheetData>
  <mergeCells count="20">
    <mergeCell ref="D78:F78"/>
    <mergeCell ref="D81:F81"/>
    <mergeCell ref="A6:F6"/>
    <mergeCell ref="A7:F7"/>
    <mergeCell ref="A8:F8"/>
    <mergeCell ref="A9:F9"/>
    <mergeCell ref="A10:F10"/>
    <mergeCell ref="A12:F12"/>
    <mergeCell ref="B1:E1"/>
    <mergeCell ref="E13:F13"/>
    <mergeCell ref="D75:F75"/>
    <mergeCell ref="D76:F76"/>
    <mergeCell ref="D77:F77"/>
    <mergeCell ref="A2:B2"/>
    <mergeCell ref="C2:F2"/>
    <mergeCell ref="A3:B3"/>
    <mergeCell ref="C3:F3"/>
    <mergeCell ref="C4:F4"/>
    <mergeCell ref="C5:F5"/>
    <mergeCell ref="A11:F11"/>
  </mergeCells>
  <pageMargins left="0.31496062992126" right="0" top="0.74" bottom="0.55118110236220497" header="0.31496062992126" footer="0.31496062992126"/>
  <pageSetup paperSize="9" scale="95" orientation="portrait" r:id="rId1"/>
  <drawing r:id="rId2"/>
  <legacyDrawing r:id="rId3"/>
</worksheet>
</file>

<file path=xl/worksheets/sheet6.xml><?xml version="1.0" encoding="utf-8"?>
<worksheet xmlns="http://schemas.openxmlformats.org/spreadsheetml/2006/main" xmlns:r="http://schemas.openxmlformats.org/officeDocument/2006/relationships">
  <sheetPr>
    <tabColor rgb="FF00B050"/>
  </sheetPr>
  <dimension ref="A1:I53"/>
  <sheetViews>
    <sheetView view="pageBreakPreview" topLeftCell="A23" zoomScaleSheetLayoutView="100" workbookViewId="0">
      <selection activeCell="A7" sqref="A7:F7"/>
    </sheetView>
  </sheetViews>
  <sheetFormatPr defaultColWidth="9" defaultRowHeight="17.399999999999999"/>
  <cols>
    <col min="1" max="1" width="4.44140625" style="1" customWidth="1"/>
    <col min="2" max="2" width="40.5546875" style="1" customWidth="1"/>
    <col min="3" max="3" width="15.88671875" style="1" customWidth="1"/>
    <col min="4" max="4" width="16.6640625" style="1" customWidth="1"/>
    <col min="5" max="5" width="11.44140625" style="1" customWidth="1"/>
    <col min="6" max="6" width="12.88671875" style="1" customWidth="1"/>
    <col min="7" max="7" width="20.88671875" style="1" customWidth="1"/>
    <col min="8" max="8" width="18.33203125" style="32" bestFit="1" customWidth="1"/>
    <col min="9" max="9" width="49.44140625" style="1" bestFit="1" customWidth="1"/>
    <col min="10" max="16384" width="9" style="1"/>
  </cols>
  <sheetData>
    <row r="1" spans="1:8">
      <c r="B1" s="216" t="s">
        <v>124</v>
      </c>
      <c r="C1" s="216"/>
      <c r="D1" s="216"/>
      <c r="E1" s="216"/>
      <c r="F1" s="20"/>
    </row>
    <row r="2" spans="1:8">
      <c r="A2" s="217" t="s">
        <v>113</v>
      </c>
      <c r="B2" s="217"/>
      <c r="C2" s="232" t="s">
        <v>37</v>
      </c>
      <c r="D2" s="232"/>
      <c r="E2" s="232"/>
      <c r="F2" s="232"/>
      <c r="G2" s="2"/>
      <c r="H2" s="75"/>
    </row>
    <row r="3" spans="1:8">
      <c r="A3" s="217" t="s">
        <v>141</v>
      </c>
      <c r="B3" s="217"/>
      <c r="C3" s="234" t="s">
        <v>38</v>
      </c>
      <c r="D3" s="234"/>
      <c r="E3" s="234"/>
      <c r="F3" s="234"/>
      <c r="G3" s="2"/>
      <c r="H3" s="75"/>
    </row>
    <row r="4" spans="1:8" ht="9.75" customHeight="1">
      <c r="A4" s="38"/>
      <c r="B4" s="38"/>
      <c r="C4" s="230"/>
      <c r="D4" s="230"/>
      <c r="E4" s="230"/>
      <c r="F4" s="230"/>
      <c r="G4" s="2"/>
      <c r="H4" s="75"/>
    </row>
    <row r="5" spans="1:8" ht="18">
      <c r="A5" s="38"/>
      <c r="B5" s="38"/>
      <c r="C5" s="231" t="s">
        <v>189</v>
      </c>
      <c r="D5" s="231"/>
      <c r="E5" s="231"/>
      <c r="F5" s="231"/>
      <c r="G5" s="2"/>
      <c r="H5" s="75"/>
    </row>
    <row r="6" spans="1:8" ht="30" customHeight="1">
      <c r="A6" s="232" t="s">
        <v>175</v>
      </c>
      <c r="B6" s="232"/>
      <c r="C6" s="232"/>
      <c r="D6" s="232"/>
      <c r="E6" s="232"/>
      <c r="F6" s="232"/>
      <c r="G6" s="2"/>
      <c r="H6" s="75"/>
    </row>
    <row r="7" spans="1:8" ht="18.600000000000001" customHeight="1">
      <c r="A7" s="216" t="s">
        <v>190</v>
      </c>
      <c r="B7" s="216"/>
      <c r="C7" s="216"/>
      <c r="D7" s="216"/>
      <c r="E7" s="216"/>
      <c r="F7" s="216"/>
    </row>
    <row r="8" spans="1:8" ht="37.5" customHeight="1">
      <c r="A8" s="226" t="s">
        <v>39</v>
      </c>
      <c r="B8" s="235"/>
      <c r="C8" s="235"/>
      <c r="D8" s="235"/>
      <c r="E8" s="235"/>
      <c r="F8" s="235"/>
      <c r="G8" s="4"/>
      <c r="H8" s="75"/>
    </row>
    <row r="9" spans="1:8" ht="57" customHeight="1">
      <c r="A9" s="233" t="s">
        <v>169</v>
      </c>
      <c r="B9" s="233"/>
      <c r="C9" s="233"/>
      <c r="D9" s="233"/>
      <c r="E9" s="233"/>
      <c r="F9" s="233"/>
      <c r="G9" s="4"/>
      <c r="H9" s="75"/>
    </row>
    <row r="10" spans="1:8" ht="55.5" customHeight="1">
      <c r="A10" s="224" t="s">
        <v>42</v>
      </c>
      <c r="B10" s="225"/>
      <c r="C10" s="225"/>
      <c r="D10" s="225"/>
      <c r="E10" s="225"/>
      <c r="F10" s="225"/>
      <c r="G10" s="4"/>
      <c r="H10" s="75"/>
    </row>
    <row r="11" spans="1:8" ht="38.25" customHeight="1">
      <c r="A11" s="224" t="s">
        <v>185</v>
      </c>
      <c r="B11" s="224"/>
      <c r="C11" s="224"/>
      <c r="D11" s="224"/>
      <c r="E11" s="224"/>
      <c r="F11" s="224"/>
      <c r="G11" s="4"/>
      <c r="H11" s="75"/>
    </row>
    <row r="12" spans="1:8" ht="36.75" customHeight="1">
      <c r="A12" s="226" t="s">
        <v>176</v>
      </c>
      <c r="B12" s="226"/>
      <c r="C12" s="226"/>
      <c r="D12" s="226"/>
      <c r="E12" s="226"/>
      <c r="F12" s="226"/>
      <c r="G12" s="4"/>
      <c r="H12" s="75"/>
    </row>
    <row r="13" spans="1:8" ht="21.75" customHeight="1">
      <c r="A13" s="104"/>
      <c r="B13" s="104"/>
      <c r="C13" s="104"/>
      <c r="D13" s="104"/>
      <c r="E13" s="227" t="s">
        <v>67</v>
      </c>
      <c r="F13" s="227"/>
      <c r="G13" s="104"/>
      <c r="H13" s="75"/>
    </row>
    <row r="14" spans="1:8" s="8" customFormat="1" ht="109.2">
      <c r="A14" s="7" t="s">
        <v>6</v>
      </c>
      <c r="B14" s="5" t="s">
        <v>5</v>
      </c>
      <c r="C14" s="7" t="s">
        <v>126</v>
      </c>
      <c r="D14" s="7" t="s">
        <v>143</v>
      </c>
      <c r="E14" s="7" t="s">
        <v>127</v>
      </c>
      <c r="F14" s="7" t="s">
        <v>128</v>
      </c>
      <c r="G14" s="104"/>
      <c r="H14" s="76"/>
    </row>
    <row r="15" spans="1:8">
      <c r="A15" s="6">
        <v>1</v>
      </c>
      <c r="B15" s="6">
        <v>2</v>
      </c>
      <c r="C15" s="6">
        <v>3</v>
      </c>
      <c r="D15" s="6">
        <v>4</v>
      </c>
      <c r="E15" s="6">
        <v>5</v>
      </c>
      <c r="F15" s="6">
        <v>6</v>
      </c>
      <c r="G15" s="2"/>
      <c r="H15" s="75"/>
    </row>
    <row r="16" spans="1:8" ht="20.399999999999999" customHeight="1">
      <c r="A16" s="191" t="s">
        <v>0</v>
      </c>
      <c r="B16" s="167" t="s">
        <v>12</v>
      </c>
      <c r="C16" s="192">
        <f>C17</f>
        <v>0</v>
      </c>
      <c r="D16" s="192">
        <f>D17</f>
        <v>0</v>
      </c>
      <c r="E16" s="193"/>
      <c r="F16" s="194">
        <f t="shared" ref="F16" si="0">D16/G16</f>
        <v>0</v>
      </c>
      <c r="G16" s="92">
        <f>G17</f>
        <v>77163530</v>
      </c>
      <c r="H16" s="75"/>
    </row>
    <row r="17" spans="1:8" ht="20.399999999999999" customHeight="1">
      <c r="A17" s="191" t="s">
        <v>1</v>
      </c>
      <c r="B17" s="167" t="s">
        <v>13</v>
      </c>
      <c r="C17" s="195">
        <f>C22</f>
        <v>0</v>
      </c>
      <c r="D17" s="195">
        <f>D22</f>
        <v>0</v>
      </c>
      <c r="E17" s="196"/>
      <c r="F17" s="194">
        <f>D17/G17</f>
        <v>0</v>
      </c>
      <c r="G17" s="92">
        <f>G22</f>
        <v>77163530</v>
      </c>
      <c r="H17" s="75"/>
    </row>
    <row r="18" spans="1:8" ht="20.399999999999999" customHeight="1">
      <c r="A18" s="191">
        <v>1</v>
      </c>
      <c r="B18" s="172" t="s">
        <v>15</v>
      </c>
      <c r="C18" s="195"/>
      <c r="D18" s="195"/>
      <c r="E18" s="196"/>
      <c r="F18" s="194"/>
      <c r="G18" s="92"/>
      <c r="H18" s="75"/>
    </row>
    <row r="19" spans="1:8" ht="20.399999999999999" customHeight="1">
      <c r="A19" s="191">
        <v>2</v>
      </c>
      <c r="B19" s="167" t="s">
        <v>17</v>
      </c>
      <c r="C19" s="195"/>
      <c r="D19" s="195"/>
      <c r="E19" s="196"/>
      <c r="F19" s="194"/>
      <c r="G19" s="92"/>
      <c r="H19" s="75"/>
    </row>
    <row r="20" spans="1:8" ht="20.399999999999999" customHeight="1">
      <c r="A20" s="191">
        <v>3</v>
      </c>
      <c r="B20" s="167" t="s">
        <v>150</v>
      </c>
      <c r="C20" s="195"/>
      <c r="D20" s="195"/>
      <c r="E20" s="196"/>
      <c r="F20" s="194"/>
      <c r="G20" s="92"/>
      <c r="H20" s="75"/>
    </row>
    <row r="21" spans="1:8" ht="20.399999999999999" customHeight="1">
      <c r="A21" s="197" t="s">
        <v>25</v>
      </c>
      <c r="B21" s="174" t="s">
        <v>43</v>
      </c>
      <c r="C21" s="195"/>
      <c r="D21" s="195"/>
      <c r="E21" s="196"/>
      <c r="F21" s="194"/>
      <c r="G21" s="92"/>
      <c r="H21" s="75"/>
    </row>
    <row r="22" spans="1:8" ht="20.399999999999999" customHeight="1">
      <c r="A22" s="198" t="s">
        <v>26</v>
      </c>
      <c r="B22" s="174" t="s">
        <v>146</v>
      </c>
      <c r="C22" s="199"/>
      <c r="D22" s="199"/>
      <c r="E22" s="196"/>
      <c r="F22" s="194">
        <f>D22/G22</f>
        <v>0</v>
      </c>
      <c r="G22" s="91">
        <v>77163530</v>
      </c>
      <c r="H22" s="75"/>
    </row>
    <row r="23" spans="1:8" ht="20.399999999999999" customHeight="1">
      <c r="A23" s="191" t="s">
        <v>2</v>
      </c>
      <c r="B23" s="167" t="s">
        <v>18</v>
      </c>
      <c r="C23" s="199"/>
      <c r="D23" s="199"/>
      <c r="E23" s="196"/>
      <c r="F23" s="177"/>
      <c r="G23" s="2"/>
      <c r="H23" s="75"/>
    </row>
    <row r="24" spans="1:8" ht="19.8" customHeight="1">
      <c r="A24" s="161">
        <v>1</v>
      </c>
      <c r="B24" s="178" t="s">
        <v>148</v>
      </c>
      <c r="C24" s="199"/>
      <c r="D24" s="199"/>
      <c r="E24" s="196"/>
      <c r="F24" s="177"/>
      <c r="G24" s="2"/>
      <c r="H24" s="75"/>
    </row>
    <row r="25" spans="1:8" ht="19.8" customHeight="1">
      <c r="A25" s="161">
        <v>2</v>
      </c>
      <c r="B25" s="178" t="s">
        <v>7</v>
      </c>
      <c r="C25" s="199"/>
      <c r="D25" s="199"/>
      <c r="E25" s="196"/>
      <c r="F25" s="177"/>
      <c r="G25" s="2"/>
      <c r="H25" s="75"/>
    </row>
    <row r="26" spans="1:8" ht="19.8" customHeight="1">
      <c r="A26" s="173">
        <v>3</v>
      </c>
      <c r="B26" s="167" t="s">
        <v>151</v>
      </c>
      <c r="C26" s="199"/>
      <c r="D26" s="199"/>
      <c r="E26" s="196"/>
      <c r="F26" s="177"/>
      <c r="G26" s="2"/>
      <c r="H26" s="75"/>
    </row>
    <row r="27" spans="1:8" ht="19.8" customHeight="1">
      <c r="A27" s="173" t="s">
        <v>25</v>
      </c>
      <c r="B27" s="174" t="s">
        <v>43</v>
      </c>
      <c r="C27" s="199"/>
      <c r="D27" s="199"/>
      <c r="E27" s="196"/>
      <c r="F27" s="177"/>
      <c r="G27" s="2"/>
      <c r="H27" s="75"/>
    </row>
    <row r="28" spans="1:8" ht="19.8" customHeight="1">
      <c r="A28" s="173" t="s">
        <v>26</v>
      </c>
      <c r="B28" s="174" t="s">
        <v>146</v>
      </c>
      <c r="C28" s="199"/>
      <c r="D28" s="199"/>
      <c r="E28" s="196"/>
      <c r="F28" s="177"/>
      <c r="G28" s="2"/>
      <c r="H28" s="75"/>
    </row>
    <row r="29" spans="1:8" ht="21" customHeight="1">
      <c r="A29" s="191" t="s">
        <v>3</v>
      </c>
      <c r="B29" s="167" t="s">
        <v>34</v>
      </c>
      <c r="C29" s="177"/>
      <c r="D29" s="177"/>
      <c r="E29" s="196"/>
      <c r="F29" s="177"/>
      <c r="G29" s="2"/>
      <c r="H29" s="75"/>
    </row>
    <row r="30" spans="1:8" ht="19.8" customHeight="1">
      <c r="A30" s="161">
        <v>1</v>
      </c>
      <c r="B30" s="172" t="s">
        <v>15</v>
      </c>
      <c r="C30" s="199"/>
      <c r="D30" s="199"/>
      <c r="E30" s="196"/>
      <c r="F30" s="177"/>
      <c r="G30" s="2"/>
      <c r="H30" s="75"/>
    </row>
    <row r="31" spans="1:8" ht="19.8" customHeight="1">
      <c r="A31" s="161">
        <v>2</v>
      </c>
      <c r="B31" s="167" t="s">
        <v>17</v>
      </c>
      <c r="C31" s="199"/>
      <c r="D31" s="199"/>
      <c r="E31" s="196"/>
      <c r="F31" s="177"/>
      <c r="G31" s="2"/>
      <c r="H31" s="75"/>
    </row>
    <row r="32" spans="1:8" ht="21.6" customHeight="1">
      <c r="A32" s="191" t="s">
        <v>4</v>
      </c>
      <c r="B32" s="167" t="s">
        <v>27</v>
      </c>
      <c r="C32" s="208">
        <f>C33</f>
        <v>3811028200</v>
      </c>
      <c r="D32" s="209">
        <f>D33</f>
        <v>825307808</v>
      </c>
      <c r="E32" s="194">
        <f>D32/C32*100%</f>
        <v>0.21655778039112908</v>
      </c>
      <c r="F32" s="201"/>
      <c r="G32" s="2"/>
      <c r="H32" s="75"/>
    </row>
    <row r="33" spans="1:9" ht="21.6" customHeight="1">
      <c r="A33" s="161" t="s">
        <v>1</v>
      </c>
      <c r="B33" s="167" t="s">
        <v>32</v>
      </c>
      <c r="C33" s="202">
        <f>C36</f>
        <v>3811028200</v>
      </c>
      <c r="D33" s="210">
        <f>D36</f>
        <v>825307808</v>
      </c>
      <c r="E33" s="194">
        <f>D33/C33*100%</f>
        <v>0.21655778039112908</v>
      </c>
      <c r="F33" s="194"/>
      <c r="G33" s="2" t="s">
        <v>81</v>
      </c>
      <c r="H33" s="75"/>
      <c r="I33" s="87" t="s">
        <v>41</v>
      </c>
    </row>
    <row r="34" spans="1:9" ht="21.6" customHeight="1">
      <c r="A34" s="161">
        <v>1</v>
      </c>
      <c r="B34" s="167" t="s">
        <v>129</v>
      </c>
      <c r="C34" s="200"/>
      <c r="D34" s="200"/>
      <c r="E34" s="196"/>
      <c r="F34" s="194"/>
      <c r="G34" s="2"/>
      <c r="H34" s="75"/>
      <c r="I34" s="87" t="s">
        <v>60</v>
      </c>
    </row>
    <row r="35" spans="1:9" ht="25.5" customHeight="1">
      <c r="A35" s="161">
        <v>2</v>
      </c>
      <c r="B35" s="167" t="s">
        <v>130</v>
      </c>
      <c r="C35" s="203"/>
      <c r="D35" s="203"/>
      <c r="E35" s="196"/>
      <c r="F35" s="177"/>
      <c r="G35" s="2"/>
      <c r="H35" s="75"/>
      <c r="I35" s="78" t="s">
        <v>44</v>
      </c>
    </row>
    <row r="36" spans="1:9" ht="31.2">
      <c r="A36" s="161">
        <v>3</v>
      </c>
      <c r="B36" s="167" t="s">
        <v>131</v>
      </c>
      <c r="C36" s="204">
        <f>C37+C38</f>
        <v>3811028200</v>
      </c>
      <c r="D36" s="204">
        <f>D37+D38</f>
        <v>825307808</v>
      </c>
      <c r="E36" s="194">
        <f t="shared" ref="E36:E38" si="1">D36/C36*100%</f>
        <v>0.21655778039112908</v>
      </c>
      <c r="F36" s="194"/>
      <c r="G36" s="2"/>
      <c r="H36" s="75"/>
      <c r="I36" s="79" t="s">
        <v>84</v>
      </c>
    </row>
    <row r="37" spans="1:9" ht="22.8" customHeight="1">
      <c r="A37" s="173" t="s">
        <v>25</v>
      </c>
      <c r="B37" s="180" t="s">
        <v>60</v>
      </c>
      <c r="C37" s="205">
        <f>'Bieu 3 6 tháng'!C37+'B2 Đ1'!C34</f>
        <v>3620000000</v>
      </c>
      <c r="D37" s="205">
        <v>784279608</v>
      </c>
      <c r="E37" s="194">
        <f t="shared" si="1"/>
        <v>0.21665182541436465</v>
      </c>
      <c r="F37" s="194"/>
      <c r="G37" s="2"/>
      <c r="H37" s="75"/>
      <c r="I37" s="80" t="s">
        <v>85</v>
      </c>
    </row>
    <row r="38" spans="1:9" ht="22.8" customHeight="1">
      <c r="A38" s="173" t="s">
        <v>26</v>
      </c>
      <c r="B38" s="180" t="s">
        <v>22</v>
      </c>
      <c r="C38" s="205">
        <f>'Bieu 3 6 tháng'!C38+'B2 Đ1'!C35</f>
        <v>191028200</v>
      </c>
      <c r="D38" s="204">
        <v>41028200</v>
      </c>
      <c r="E38" s="194">
        <f t="shared" si="1"/>
        <v>0.21477561951586205</v>
      </c>
      <c r="F38" s="194"/>
      <c r="G38" s="2"/>
      <c r="H38" s="75"/>
      <c r="I38" s="79" t="s">
        <v>86</v>
      </c>
    </row>
    <row r="39" spans="1:9" ht="21" customHeight="1">
      <c r="A39" s="161">
        <v>4</v>
      </c>
      <c r="B39" s="167" t="s">
        <v>65</v>
      </c>
      <c r="C39" s="204"/>
      <c r="D39" s="204"/>
      <c r="E39" s="196"/>
      <c r="F39" s="194"/>
      <c r="G39" s="2"/>
      <c r="H39" s="75"/>
      <c r="I39" s="79" t="s">
        <v>87</v>
      </c>
    </row>
    <row r="40" spans="1:9" ht="21" customHeight="1">
      <c r="A40" s="161">
        <v>5</v>
      </c>
      <c r="B40" s="167" t="s">
        <v>133</v>
      </c>
      <c r="C40" s="204"/>
      <c r="D40" s="204"/>
      <c r="E40" s="196"/>
      <c r="F40" s="194"/>
      <c r="G40" s="2"/>
      <c r="H40" s="75"/>
      <c r="I40" s="79" t="s">
        <v>88</v>
      </c>
    </row>
    <row r="41" spans="1:9" ht="21" customHeight="1">
      <c r="A41" s="161">
        <v>6</v>
      </c>
      <c r="B41" s="167" t="s">
        <v>132</v>
      </c>
      <c r="C41" s="204"/>
      <c r="D41" s="204"/>
      <c r="E41" s="196"/>
      <c r="F41" s="194"/>
      <c r="G41" s="2"/>
      <c r="H41" s="75"/>
      <c r="I41" s="79" t="s">
        <v>89</v>
      </c>
    </row>
    <row r="42" spans="1:9" ht="21" customHeight="1">
      <c r="A42" s="161">
        <v>7</v>
      </c>
      <c r="B42" s="167" t="s">
        <v>134</v>
      </c>
      <c r="C42" s="204"/>
      <c r="D42" s="204"/>
      <c r="E42" s="196"/>
      <c r="F42" s="194"/>
      <c r="G42" s="2"/>
      <c r="H42" s="75"/>
      <c r="I42" s="81" t="s">
        <v>90</v>
      </c>
    </row>
    <row r="43" spans="1:9" ht="22.2" customHeight="1">
      <c r="A43" s="161">
        <v>8</v>
      </c>
      <c r="B43" s="167" t="s">
        <v>135</v>
      </c>
      <c r="C43" s="204"/>
      <c r="D43" s="204"/>
      <c r="E43" s="196"/>
      <c r="F43" s="194"/>
      <c r="G43" s="2"/>
      <c r="H43" s="75"/>
      <c r="I43" s="79" t="s">
        <v>51</v>
      </c>
    </row>
    <row r="44" spans="1:9" ht="30" customHeight="1">
      <c r="A44" s="161">
        <v>9</v>
      </c>
      <c r="B44" s="167" t="s">
        <v>136</v>
      </c>
      <c r="C44" s="204"/>
      <c r="D44" s="204"/>
      <c r="E44" s="196"/>
      <c r="F44" s="194"/>
      <c r="G44" s="2"/>
      <c r="H44" s="75"/>
      <c r="I44" s="79" t="s">
        <v>91</v>
      </c>
    </row>
    <row r="45" spans="1:9" ht="21" customHeight="1">
      <c r="A45" s="161">
        <v>10</v>
      </c>
      <c r="B45" s="167" t="s">
        <v>137</v>
      </c>
      <c r="C45" s="204"/>
      <c r="D45" s="204"/>
      <c r="E45" s="196"/>
      <c r="F45" s="194"/>
      <c r="G45" s="2"/>
      <c r="H45" s="75"/>
      <c r="I45" s="83" t="s">
        <v>92</v>
      </c>
    </row>
    <row r="47" spans="1:9">
      <c r="D47" s="228" t="s">
        <v>66</v>
      </c>
      <c r="E47" s="228"/>
      <c r="F47" s="228"/>
    </row>
    <row r="48" spans="1:9">
      <c r="D48" s="222"/>
      <c r="E48" s="222"/>
      <c r="F48" s="222"/>
    </row>
    <row r="49" spans="4:6">
      <c r="D49" s="223"/>
      <c r="E49" s="223"/>
      <c r="F49" s="223"/>
    </row>
    <row r="50" spans="4:6">
      <c r="D50" s="222"/>
      <c r="E50" s="222"/>
      <c r="F50" s="222"/>
    </row>
    <row r="53" spans="4:6">
      <c r="D53" s="221" t="s">
        <v>112</v>
      </c>
      <c r="E53" s="221"/>
      <c r="F53" s="221"/>
    </row>
  </sheetData>
  <mergeCells count="20">
    <mergeCell ref="A11:F11"/>
    <mergeCell ref="B1:E1"/>
    <mergeCell ref="A2:B2"/>
    <mergeCell ref="C2:F2"/>
    <mergeCell ref="A3:B3"/>
    <mergeCell ref="C3:F3"/>
    <mergeCell ref="C4:F4"/>
    <mergeCell ref="C5:F5"/>
    <mergeCell ref="A6:F6"/>
    <mergeCell ref="A7:F7"/>
    <mergeCell ref="A8:F8"/>
    <mergeCell ref="A10:F10"/>
    <mergeCell ref="A9:F9"/>
    <mergeCell ref="D53:F53"/>
    <mergeCell ref="A12:F12"/>
    <mergeCell ref="E13:F13"/>
    <mergeCell ref="D47:F47"/>
    <mergeCell ref="D48:F48"/>
    <mergeCell ref="D49:F49"/>
    <mergeCell ref="D50:F50"/>
  </mergeCells>
  <pageMargins left="0.31496062992126" right="0" top="0.74" bottom="0.55118110236220497" header="0.31496062992126" footer="0.31496062992126"/>
  <pageSetup paperSize="9" scale="95" orientation="portrait" r:id="rId1"/>
  <drawing r:id="rId2"/>
</worksheet>
</file>

<file path=xl/worksheets/sheet7.xml><?xml version="1.0" encoding="utf-8"?>
<worksheet xmlns="http://schemas.openxmlformats.org/spreadsheetml/2006/main" xmlns:r="http://schemas.openxmlformats.org/officeDocument/2006/relationships">
  <sheetPr>
    <tabColor rgb="FF00B050"/>
  </sheetPr>
  <dimension ref="A1:I80"/>
  <sheetViews>
    <sheetView view="pageBreakPreview" topLeftCell="A20" zoomScaleSheetLayoutView="100" workbookViewId="0">
      <selection activeCell="C38" sqref="C38"/>
    </sheetView>
  </sheetViews>
  <sheetFormatPr defaultColWidth="9" defaultRowHeight="17.399999999999999"/>
  <cols>
    <col min="1" max="1" width="4.44140625" style="1" customWidth="1"/>
    <col min="2" max="2" width="40.5546875" style="1" customWidth="1"/>
    <col min="3" max="3" width="15.88671875" style="1" customWidth="1"/>
    <col min="4" max="4" width="16.6640625" style="1" customWidth="1"/>
    <col min="5" max="5" width="11.44140625" style="1" customWidth="1"/>
    <col min="6" max="6" width="12.88671875" style="1" customWidth="1"/>
    <col min="7" max="7" width="20.88671875" style="1" customWidth="1"/>
    <col min="8" max="8" width="18.33203125" style="32" bestFit="1" customWidth="1"/>
    <col min="9" max="9" width="49.44140625" style="1" bestFit="1" customWidth="1"/>
    <col min="10" max="16384" width="9" style="1"/>
  </cols>
  <sheetData>
    <row r="1" spans="1:8">
      <c r="B1" s="216" t="s">
        <v>124</v>
      </c>
      <c r="C1" s="216"/>
      <c r="D1" s="216"/>
      <c r="E1" s="216"/>
      <c r="F1" s="20"/>
    </row>
    <row r="2" spans="1:8">
      <c r="A2" s="217" t="s">
        <v>113</v>
      </c>
      <c r="B2" s="217"/>
      <c r="C2" s="232" t="s">
        <v>37</v>
      </c>
      <c r="D2" s="232"/>
      <c r="E2" s="232"/>
      <c r="F2" s="232"/>
      <c r="G2" s="2"/>
      <c r="H2" s="75"/>
    </row>
    <row r="3" spans="1:8">
      <c r="A3" s="217" t="s">
        <v>141</v>
      </c>
      <c r="B3" s="217"/>
      <c r="C3" s="234" t="s">
        <v>38</v>
      </c>
      <c r="D3" s="234"/>
      <c r="E3" s="234"/>
      <c r="F3" s="234"/>
      <c r="G3" s="2"/>
      <c r="H3" s="75"/>
    </row>
    <row r="4" spans="1:8" ht="9.75" customHeight="1">
      <c r="A4" s="38"/>
      <c r="B4" s="38"/>
      <c r="C4" s="230"/>
      <c r="D4" s="230"/>
      <c r="E4" s="230"/>
      <c r="F4" s="230"/>
      <c r="G4" s="2"/>
      <c r="H4" s="75"/>
    </row>
    <row r="5" spans="1:8" ht="18">
      <c r="A5" s="38"/>
      <c r="B5" s="38"/>
      <c r="C5" s="231" t="s">
        <v>189</v>
      </c>
      <c r="D5" s="231"/>
      <c r="E5" s="231"/>
      <c r="F5" s="231"/>
      <c r="G5" s="2"/>
      <c r="H5" s="75"/>
    </row>
    <row r="6" spans="1:8" ht="24.6" customHeight="1">
      <c r="A6" s="232" t="s">
        <v>177</v>
      </c>
      <c r="B6" s="232"/>
      <c r="C6" s="232"/>
      <c r="D6" s="232"/>
      <c r="E6" s="232"/>
      <c r="F6" s="232"/>
      <c r="G6" s="2"/>
      <c r="H6" s="75"/>
    </row>
    <row r="7" spans="1:8" ht="20.399999999999999" customHeight="1">
      <c r="A7" s="216" t="str">
        <f>'Bieu 3 Q3'!A7:F7</f>
        <v>(Kèm theo thông báo số 374/TB-THTA ngày 18/10/2022 của trường Tiểu học Thủy An)</v>
      </c>
      <c r="B7" s="216"/>
      <c r="C7" s="216"/>
      <c r="D7" s="216"/>
      <c r="E7" s="216"/>
      <c r="F7" s="216"/>
    </row>
    <row r="8" spans="1:8" ht="43.2" customHeight="1">
      <c r="A8" s="226" t="s">
        <v>39</v>
      </c>
      <c r="B8" s="235"/>
      <c r="C8" s="235"/>
      <c r="D8" s="235"/>
      <c r="E8" s="235"/>
      <c r="F8" s="235"/>
      <c r="G8" s="4"/>
      <c r="H8" s="75"/>
    </row>
    <row r="9" spans="1:8" ht="55.2" customHeight="1">
      <c r="A9" s="233" t="s">
        <v>169</v>
      </c>
      <c r="B9" s="233"/>
      <c r="C9" s="233"/>
      <c r="D9" s="233"/>
      <c r="E9" s="233"/>
      <c r="F9" s="233"/>
      <c r="G9" s="4"/>
      <c r="H9" s="75"/>
    </row>
    <row r="10" spans="1:8" ht="55.5" customHeight="1">
      <c r="A10" s="224" t="s">
        <v>42</v>
      </c>
      <c r="B10" s="225"/>
      <c r="C10" s="225"/>
      <c r="D10" s="225"/>
      <c r="E10" s="225"/>
      <c r="F10" s="225"/>
      <c r="G10" s="4"/>
      <c r="H10" s="75"/>
    </row>
    <row r="11" spans="1:8" ht="38.25" customHeight="1">
      <c r="A11" s="224" t="s">
        <v>185</v>
      </c>
      <c r="B11" s="224"/>
      <c r="C11" s="224"/>
      <c r="D11" s="224"/>
      <c r="E11" s="224"/>
      <c r="F11" s="224"/>
      <c r="G11" s="4"/>
      <c r="H11" s="75"/>
    </row>
    <row r="12" spans="1:8" ht="36.75" customHeight="1">
      <c r="A12" s="226" t="s">
        <v>178</v>
      </c>
      <c r="B12" s="226"/>
      <c r="C12" s="226"/>
      <c r="D12" s="226"/>
      <c r="E12" s="226"/>
      <c r="F12" s="226"/>
      <c r="G12" s="4"/>
      <c r="H12" s="75"/>
    </row>
    <row r="13" spans="1:8" ht="21.75" customHeight="1">
      <c r="A13" s="104"/>
      <c r="B13" s="104"/>
      <c r="C13" s="104"/>
      <c r="D13" s="104"/>
      <c r="E13" s="227" t="s">
        <v>67</v>
      </c>
      <c r="F13" s="227"/>
      <c r="G13" s="104"/>
      <c r="H13" s="75"/>
    </row>
    <row r="14" spans="1:8" s="8" customFormat="1" ht="109.2">
      <c r="A14" s="7" t="s">
        <v>6</v>
      </c>
      <c r="B14" s="5" t="s">
        <v>5</v>
      </c>
      <c r="C14" s="7" t="s">
        <v>126</v>
      </c>
      <c r="D14" s="7" t="s">
        <v>153</v>
      </c>
      <c r="E14" s="7" t="s">
        <v>127</v>
      </c>
      <c r="F14" s="7" t="s">
        <v>154</v>
      </c>
      <c r="G14" s="104"/>
      <c r="H14" s="76"/>
    </row>
    <row r="15" spans="1:8">
      <c r="A15" s="6">
        <v>1</v>
      </c>
      <c r="B15" s="6">
        <v>2</v>
      </c>
      <c r="C15" s="6">
        <v>3</v>
      </c>
      <c r="D15" s="6">
        <v>4</v>
      </c>
      <c r="E15" s="6">
        <v>5</v>
      </c>
      <c r="F15" s="6">
        <v>6</v>
      </c>
      <c r="G15" s="2"/>
      <c r="H15" s="75"/>
    </row>
    <row r="16" spans="1:8" ht="20.399999999999999" customHeight="1">
      <c r="A16" s="191" t="s">
        <v>0</v>
      </c>
      <c r="B16" s="167" t="s">
        <v>12</v>
      </c>
      <c r="C16" s="192">
        <f>C17</f>
        <v>0</v>
      </c>
      <c r="D16" s="192">
        <f>D17</f>
        <v>0</v>
      </c>
      <c r="E16" s="193"/>
      <c r="F16" s="194">
        <f t="shared" ref="F16" si="0">D16/G16</f>
        <v>0</v>
      </c>
      <c r="G16" s="92">
        <f>G17</f>
        <v>77163530</v>
      </c>
      <c r="H16" s="75"/>
    </row>
    <row r="17" spans="1:8" ht="20.399999999999999" customHeight="1">
      <c r="A17" s="191" t="s">
        <v>1</v>
      </c>
      <c r="B17" s="167" t="s">
        <v>13</v>
      </c>
      <c r="C17" s="195">
        <f>C22</f>
        <v>0</v>
      </c>
      <c r="D17" s="195">
        <f>D22</f>
        <v>0</v>
      </c>
      <c r="E17" s="196"/>
      <c r="F17" s="194">
        <f>D17/G17</f>
        <v>0</v>
      </c>
      <c r="G17" s="92">
        <f>G22</f>
        <v>77163530</v>
      </c>
      <c r="H17" s="75"/>
    </row>
    <row r="18" spans="1:8" ht="20.399999999999999" customHeight="1">
      <c r="A18" s="191">
        <v>1</v>
      </c>
      <c r="B18" s="172" t="s">
        <v>15</v>
      </c>
      <c r="C18" s="195"/>
      <c r="D18" s="195"/>
      <c r="E18" s="196"/>
      <c r="F18" s="194"/>
      <c r="G18" s="92"/>
      <c r="H18" s="75"/>
    </row>
    <row r="19" spans="1:8" ht="20.399999999999999" customHeight="1">
      <c r="A19" s="191">
        <v>2</v>
      </c>
      <c r="B19" s="167" t="s">
        <v>17</v>
      </c>
      <c r="C19" s="195"/>
      <c r="D19" s="195"/>
      <c r="E19" s="196"/>
      <c r="F19" s="194"/>
      <c r="G19" s="92"/>
      <c r="H19" s="75"/>
    </row>
    <row r="20" spans="1:8" ht="20.399999999999999" customHeight="1">
      <c r="A20" s="191">
        <v>3</v>
      </c>
      <c r="B20" s="167" t="s">
        <v>150</v>
      </c>
      <c r="C20" s="195"/>
      <c r="D20" s="195"/>
      <c r="E20" s="196"/>
      <c r="F20" s="194"/>
      <c r="G20" s="92"/>
      <c r="H20" s="75"/>
    </row>
    <row r="21" spans="1:8" ht="20.399999999999999" customHeight="1">
      <c r="A21" s="197" t="s">
        <v>25</v>
      </c>
      <c r="B21" s="174" t="s">
        <v>43</v>
      </c>
      <c r="C21" s="195"/>
      <c r="D21" s="195"/>
      <c r="E21" s="196"/>
      <c r="F21" s="194"/>
      <c r="G21" s="92"/>
      <c r="H21" s="75"/>
    </row>
    <row r="22" spans="1:8" ht="20.399999999999999" customHeight="1">
      <c r="A22" s="198" t="s">
        <v>26</v>
      </c>
      <c r="B22" s="174" t="s">
        <v>146</v>
      </c>
      <c r="C22" s="199"/>
      <c r="D22" s="199"/>
      <c r="E22" s="196"/>
      <c r="F22" s="194">
        <f>D22/G22</f>
        <v>0</v>
      </c>
      <c r="G22" s="91">
        <v>77163530</v>
      </c>
      <c r="H22" s="75"/>
    </row>
    <row r="23" spans="1:8" ht="20.399999999999999" customHeight="1">
      <c r="A23" s="191" t="s">
        <v>2</v>
      </c>
      <c r="B23" s="167" t="s">
        <v>18</v>
      </c>
      <c r="C23" s="199"/>
      <c r="D23" s="199"/>
      <c r="E23" s="196"/>
      <c r="F23" s="177"/>
      <c r="G23" s="2"/>
      <c r="H23" s="75"/>
    </row>
    <row r="24" spans="1:8" ht="19.8" customHeight="1">
      <c r="A24" s="161">
        <v>1</v>
      </c>
      <c r="B24" s="178" t="s">
        <v>148</v>
      </c>
      <c r="C24" s="199"/>
      <c r="D24" s="199"/>
      <c r="E24" s="196"/>
      <c r="F24" s="177"/>
      <c r="G24" s="2"/>
      <c r="H24" s="75"/>
    </row>
    <row r="25" spans="1:8" ht="19.8" customHeight="1">
      <c r="A25" s="161">
        <v>2</v>
      </c>
      <c r="B25" s="178" t="s">
        <v>7</v>
      </c>
      <c r="C25" s="199"/>
      <c r="D25" s="199"/>
      <c r="E25" s="196"/>
      <c r="F25" s="177"/>
      <c r="G25" s="2"/>
      <c r="H25" s="75"/>
    </row>
    <row r="26" spans="1:8" ht="19.8" customHeight="1">
      <c r="A26" s="173">
        <v>3</v>
      </c>
      <c r="B26" s="167" t="s">
        <v>151</v>
      </c>
      <c r="C26" s="199"/>
      <c r="D26" s="199"/>
      <c r="E26" s="196"/>
      <c r="F26" s="177"/>
      <c r="G26" s="2"/>
      <c r="H26" s="75"/>
    </row>
    <row r="27" spans="1:8" ht="19.8" customHeight="1">
      <c r="A27" s="173" t="s">
        <v>25</v>
      </c>
      <c r="B27" s="174" t="s">
        <v>43</v>
      </c>
      <c r="C27" s="199"/>
      <c r="D27" s="199"/>
      <c r="E27" s="196"/>
      <c r="F27" s="177"/>
      <c r="G27" s="2"/>
      <c r="H27" s="75"/>
    </row>
    <row r="28" spans="1:8" ht="19.8" customHeight="1">
      <c r="A28" s="173" t="s">
        <v>26</v>
      </c>
      <c r="B28" s="174" t="s">
        <v>146</v>
      </c>
      <c r="C28" s="199"/>
      <c r="D28" s="199"/>
      <c r="E28" s="196"/>
      <c r="F28" s="177"/>
      <c r="G28" s="2"/>
      <c r="H28" s="75"/>
    </row>
    <row r="29" spans="1:8" ht="21" customHeight="1">
      <c r="A29" s="191" t="s">
        <v>3</v>
      </c>
      <c r="B29" s="167" t="s">
        <v>34</v>
      </c>
      <c r="C29" s="177"/>
      <c r="D29" s="177"/>
      <c r="E29" s="196"/>
      <c r="F29" s="177"/>
      <c r="G29" s="2"/>
      <c r="H29" s="75"/>
    </row>
    <row r="30" spans="1:8" ht="19.8" customHeight="1">
      <c r="A30" s="161">
        <v>1</v>
      </c>
      <c r="B30" s="172" t="s">
        <v>15</v>
      </c>
      <c r="C30" s="199"/>
      <c r="D30" s="199"/>
      <c r="E30" s="196"/>
      <c r="F30" s="177"/>
      <c r="G30" s="2"/>
      <c r="H30" s="75"/>
    </row>
    <row r="31" spans="1:8" ht="19.8" customHeight="1">
      <c r="A31" s="161">
        <v>2</v>
      </c>
      <c r="B31" s="167" t="s">
        <v>17</v>
      </c>
      <c r="C31" s="199"/>
      <c r="D31" s="199"/>
      <c r="E31" s="196"/>
      <c r="F31" s="177"/>
      <c r="G31" s="2"/>
      <c r="H31" s="75"/>
    </row>
    <row r="32" spans="1:8" ht="21.6" customHeight="1">
      <c r="A32" s="191" t="s">
        <v>4</v>
      </c>
      <c r="B32" s="167" t="s">
        <v>27</v>
      </c>
      <c r="C32" s="209">
        <f>C33</f>
        <v>3811028200</v>
      </c>
      <c r="D32" s="209">
        <f>D33</f>
        <v>2450001782</v>
      </c>
      <c r="E32" s="194">
        <f>D32/C32*100%</f>
        <v>0.64287159617449174</v>
      </c>
      <c r="F32" s="201"/>
      <c r="G32" s="2"/>
      <c r="H32" s="75"/>
    </row>
    <row r="33" spans="1:9" ht="21.6" customHeight="1">
      <c r="A33" s="161" t="s">
        <v>1</v>
      </c>
      <c r="B33" s="167" t="s">
        <v>32</v>
      </c>
      <c r="C33" s="202">
        <f>C36</f>
        <v>3811028200</v>
      </c>
      <c r="D33" s="210">
        <f>D36</f>
        <v>2450001782</v>
      </c>
      <c r="E33" s="194">
        <f>D33/C33*100%</f>
        <v>0.64287159617449174</v>
      </c>
      <c r="F33" s="194"/>
      <c r="G33" s="2" t="s">
        <v>81</v>
      </c>
      <c r="H33" s="75"/>
      <c r="I33" s="87" t="s">
        <v>41</v>
      </c>
    </row>
    <row r="34" spans="1:9" ht="21.6" customHeight="1">
      <c r="A34" s="161">
        <v>1</v>
      </c>
      <c r="B34" s="167" t="s">
        <v>129</v>
      </c>
      <c r="C34" s="200"/>
      <c r="D34" s="200"/>
      <c r="E34" s="196"/>
      <c r="F34" s="194"/>
      <c r="G34" s="2"/>
      <c r="H34" s="75"/>
      <c r="I34" s="87" t="s">
        <v>60</v>
      </c>
    </row>
    <row r="35" spans="1:9" ht="25.5" customHeight="1">
      <c r="A35" s="161">
        <v>2</v>
      </c>
      <c r="B35" s="167" t="s">
        <v>130</v>
      </c>
      <c r="C35" s="203"/>
      <c r="D35" s="203"/>
      <c r="E35" s="196"/>
      <c r="F35" s="177"/>
      <c r="G35" s="2"/>
      <c r="H35" s="75"/>
      <c r="I35" s="78" t="s">
        <v>44</v>
      </c>
    </row>
    <row r="36" spans="1:9" ht="31.2">
      <c r="A36" s="161">
        <v>3</v>
      </c>
      <c r="B36" s="167" t="s">
        <v>131</v>
      </c>
      <c r="C36" s="204">
        <f>C37+C38</f>
        <v>3811028200</v>
      </c>
      <c r="D36" s="204">
        <f>D37+D38</f>
        <v>2450001782</v>
      </c>
      <c r="E36" s="194">
        <f t="shared" ref="E36:E38" si="1">D36/C36*100%</f>
        <v>0.64287159617449174</v>
      </c>
      <c r="F36" s="194"/>
      <c r="G36" s="2"/>
      <c r="H36" s="75"/>
      <c r="I36" s="79" t="s">
        <v>84</v>
      </c>
    </row>
    <row r="37" spans="1:9" ht="22.8" customHeight="1">
      <c r="A37" s="173" t="s">
        <v>25</v>
      </c>
      <c r="B37" s="180" t="s">
        <v>60</v>
      </c>
      <c r="C37" s="205">
        <f>'Bieu 3 Q3'!C37</f>
        <v>3620000000</v>
      </c>
      <c r="D37" s="205">
        <f>'Bieu 3 6 tháng'!D37+'Bieu 3 Q3'!D37</f>
        <v>2408973582</v>
      </c>
      <c r="E37" s="194">
        <f t="shared" si="1"/>
        <v>0.66546231546961321</v>
      </c>
      <c r="F37" s="194"/>
      <c r="G37" s="2"/>
      <c r="H37" s="75"/>
      <c r="I37" s="80" t="s">
        <v>85</v>
      </c>
    </row>
    <row r="38" spans="1:9" ht="22.8" customHeight="1">
      <c r="A38" s="173" t="s">
        <v>26</v>
      </c>
      <c r="B38" s="180" t="s">
        <v>22</v>
      </c>
      <c r="C38" s="205">
        <f>'Bieu 3 Q3'!C38</f>
        <v>191028200</v>
      </c>
      <c r="D38" s="205">
        <f>'Bieu 3 6 tháng'!D38+'Bieu 3 Q3'!D38</f>
        <v>41028200</v>
      </c>
      <c r="E38" s="194">
        <f t="shared" si="1"/>
        <v>0.21477561951586205</v>
      </c>
      <c r="F38" s="194"/>
      <c r="G38" s="2"/>
      <c r="H38" s="75"/>
      <c r="I38" s="79" t="s">
        <v>86</v>
      </c>
    </row>
    <row r="39" spans="1:9" ht="21" customHeight="1">
      <c r="A39" s="161">
        <v>4</v>
      </c>
      <c r="B39" s="167" t="s">
        <v>65</v>
      </c>
      <c r="C39" s="204"/>
      <c r="D39" s="204"/>
      <c r="E39" s="196"/>
      <c r="F39" s="194"/>
      <c r="G39" s="2"/>
      <c r="H39" s="75"/>
      <c r="I39" s="79" t="s">
        <v>87</v>
      </c>
    </row>
    <row r="40" spans="1:9" ht="21" customHeight="1">
      <c r="A40" s="161">
        <v>5</v>
      </c>
      <c r="B40" s="167" t="s">
        <v>133</v>
      </c>
      <c r="C40" s="204"/>
      <c r="D40" s="204"/>
      <c r="E40" s="196"/>
      <c r="F40" s="194"/>
      <c r="G40" s="2"/>
      <c r="H40" s="75"/>
      <c r="I40" s="79" t="s">
        <v>88</v>
      </c>
    </row>
    <row r="41" spans="1:9" ht="21" customHeight="1">
      <c r="A41" s="161">
        <v>6</v>
      </c>
      <c r="B41" s="167" t="s">
        <v>132</v>
      </c>
      <c r="C41" s="204"/>
      <c r="D41" s="204"/>
      <c r="E41" s="196"/>
      <c r="F41" s="194"/>
      <c r="G41" s="2"/>
      <c r="H41" s="75"/>
      <c r="I41" s="79" t="s">
        <v>89</v>
      </c>
    </row>
    <row r="42" spans="1:9" ht="21" customHeight="1">
      <c r="A42" s="161">
        <v>7</v>
      </c>
      <c r="B42" s="167" t="s">
        <v>134</v>
      </c>
      <c r="C42" s="204"/>
      <c r="D42" s="204"/>
      <c r="E42" s="196"/>
      <c r="F42" s="194"/>
      <c r="G42" s="2"/>
      <c r="H42" s="75"/>
      <c r="I42" s="81" t="s">
        <v>90</v>
      </c>
    </row>
    <row r="43" spans="1:9" ht="22.2" customHeight="1">
      <c r="A43" s="161">
        <v>8</v>
      </c>
      <c r="B43" s="167" t="s">
        <v>135</v>
      </c>
      <c r="C43" s="204"/>
      <c r="D43" s="204"/>
      <c r="E43" s="196"/>
      <c r="F43" s="194"/>
      <c r="G43" s="2"/>
      <c r="H43" s="75"/>
      <c r="I43" s="79" t="s">
        <v>51</v>
      </c>
    </row>
    <row r="44" spans="1:9" ht="30" customHeight="1">
      <c r="A44" s="161">
        <v>9</v>
      </c>
      <c r="B44" s="167" t="s">
        <v>136</v>
      </c>
      <c r="C44" s="204"/>
      <c r="D44" s="204"/>
      <c r="E44" s="196"/>
      <c r="F44" s="194"/>
      <c r="G44" s="2"/>
      <c r="H44" s="75"/>
      <c r="I44" s="79" t="s">
        <v>91</v>
      </c>
    </row>
    <row r="45" spans="1:9" ht="21" customHeight="1">
      <c r="A45" s="161">
        <v>10</v>
      </c>
      <c r="B45" s="167" t="s">
        <v>137</v>
      </c>
      <c r="C45" s="204"/>
      <c r="D45" s="204"/>
      <c r="E45" s="196"/>
      <c r="F45" s="194"/>
      <c r="G45" s="2"/>
      <c r="H45" s="75"/>
      <c r="I45" s="83" t="s">
        <v>92</v>
      </c>
    </row>
    <row r="46" spans="1:9" ht="33.6" hidden="1" customHeight="1">
      <c r="A46" s="116"/>
      <c r="B46" s="117"/>
      <c r="C46" s="118"/>
      <c r="D46" s="119"/>
      <c r="E46" s="120"/>
      <c r="F46" s="121"/>
      <c r="G46" s="2"/>
      <c r="H46" s="75"/>
      <c r="I46" s="87"/>
    </row>
    <row r="47" spans="1:9" ht="33.6" hidden="1" customHeight="1">
      <c r="A47" s="47"/>
      <c r="B47" s="48"/>
      <c r="C47" s="51"/>
      <c r="D47" s="115"/>
      <c r="E47" s="66"/>
      <c r="F47" s="90"/>
      <c r="G47" s="2"/>
      <c r="H47" s="75"/>
      <c r="I47" s="87"/>
    </row>
    <row r="48" spans="1:9" ht="33.6" hidden="1" customHeight="1">
      <c r="A48" s="47"/>
      <c r="B48" s="48"/>
      <c r="C48" s="51"/>
      <c r="D48" s="115"/>
      <c r="E48" s="66"/>
      <c r="F48" s="90"/>
      <c r="G48" s="2"/>
      <c r="H48" s="75"/>
      <c r="I48" s="87"/>
    </row>
    <row r="49" spans="1:9" ht="25.5" hidden="1" customHeight="1">
      <c r="A49" s="47"/>
      <c r="B49" s="48"/>
      <c r="C49" s="51"/>
      <c r="D49" s="115"/>
      <c r="E49" s="66"/>
      <c r="F49" s="90"/>
      <c r="G49" s="2"/>
      <c r="H49" s="75"/>
      <c r="I49" s="87"/>
    </row>
    <row r="50" spans="1:9" ht="25.5" hidden="1" customHeight="1">
      <c r="A50" s="52">
        <v>1</v>
      </c>
      <c r="B50" s="53" t="s">
        <v>69</v>
      </c>
      <c r="C50" s="54">
        <v>2894000000</v>
      </c>
      <c r="D50" s="54">
        <f>SUM(D51:D57)</f>
        <v>641042695</v>
      </c>
      <c r="E50" s="66"/>
      <c r="F50" s="90">
        <f t="shared" ref="F50:F67" si="2">D50/H50</f>
        <v>0.6179491921503123</v>
      </c>
      <c r="G50" s="2"/>
      <c r="H50" s="75">
        <v>1037371200</v>
      </c>
      <c r="I50" s="78" t="s">
        <v>44</v>
      </c>
    </row>
    <row r="51" spans="1:9" ht="25.5" hidden="1" customHeight="1">
      <c r="A51" s="55"/>
      <c r="B51" s="56" t="s">
        <v>45</v>
      </c>
      <c r="C51" s="57">
        <f>'Biểu 3 Q1'!C36</f>
        <v>3770000000</v>
      </c>
      <c r="D51" s="57">
        <v>309785901</v>
      </c>
      <c r="E51" s="66">
        <f>D51/C51*100</f>
        <v>8.2171326525198936</v>
      </c>
      <c r="F51" s="90">
        <f t="shared" si="2"/>
        <v>0.83482983706602976</v>
      </c>
      <c r="G51" s="2"/>
      <c r="H51" s="75">
        <v>371076700</v>
      </c>
      <c r="I51" s="79" t="s">
        <v>84</v>
      </c>
    </row>
    <row r="52" spans="1:9" ht="33" hidden="1" customHeight="1">
      <c r="A52" s="55"/>
      <c r="B52" s="58" t="s">
        <v>70</v>
      </c>
      <c r="C52" s="57">
        <f>'Biểu 3 Q1'!C37</f>
        <v>3620000000</v>
      </c>
      <c r="D52" s="59"/>
      <c r="E52" s="66"/>
      <c r="F52" s="90">
        <f t="shared" si="2"/>
        <v>0</v>
      </c>
      <c r="G52" s="2"/>
      <c r="H52" s="75">
        <v>256467300</v>
      </c>
      <c r="I52" s="80" t="s">
        <v>85</v>
      </c>
    </row>
    <row r="53" spans="1:9" ht="25.5" hidden="1" customHeight="1">
      <c r="A53" s="55"/>
      <c r="B53" s="56" t="s">
        <v>46</v>
      </c>
      <c r="C53" s="57">
        <f>'Biểu 3 Q1'!C38</f>
        <v>150000000</v>
      </c>
      <c r="D53" s="57">
        <v>243772814</v>
      </c>
      <c r="E53" s="66">
        <f>D53/C53*100</f>
        <v>162.51520933333333</v>
      </c>
      <c r="F53" s="90">
        <f t="shared" si="2"/>
        <v>0.9531068924194529</v>
      </c>
      <c r="G53" s="2"/>
      <c r="H53" s="75">
        <v>255766500</v>
      </c>
      <c r="I53" s="79" t="s">
        <v>86</v>
      </c>
    </row>
    <row r="54" spans="1:9" ht="25.5" hidden="1" customHeight="1">
      <c r="A54" s="55"/>
      <c r="B54" s="56" t="s">
        <v>47</v>
      </c>
      <c r="C54" s="57">
        <f>'Biểu 3 Q1'!C39</f>
        <v>0</v>
      </c>
      <c r="D54" s="57"/>
      <c r="E54" s="66" t="e">
        <f t="shared" ref="E54:E72" si="3">D54/C54*100</f>
        <v>#DIV/0!</v>
      </c>
      <c r="F54" s="90"/>
      <c r="G54" s="2"/>
      <c r="H54" s="75"/>
      <c r="I54" s="79" t="s">
        <v>87</v>
      </c>
    </row>
    <row r="55" spans="1:9" ht="25.5" hidden="1" customHeight="1">
      <c r="A55" s="105"/>
      <c r="B55" s="106" t="s">
        <v>48</v>
      </c>
      <c r="C55" s="107">
        <f>'Biểu 3 Q1'!C40</f>
        <v>0</v>
      </c>
      <c r="D55" s="107"/>
      <c r="E55" s="108" t="e">
        <f t="shared" si="3"/>
        <v>#DIV/0!</v>
      </c>
      <c r="F55" s="109"/>
      <c r="G55" s="2"/>
      <c r="H55" s="75"/>
      <c r="I55" s="79" t="s">
        <v>88</v>
      </c>
    </row>
    <row r="56" spans="1:9" ht="25.5" hidden="1" customHeight="1">
      <c r="A56" s="110"/>
      <c r="B56" s="111" t="s">
        <v>49</v>
      </c>
      <c r="C56" s="112">
        <f>'Biểu 3 Q1'!C41</f>
        <v>0</v>
      </c>
      <c r="D56" s="112">
        <v>82268980</v>
      </c>
      <c r="E56" s="113" t="e">
        <f t="shared" si="3"/>
        <v>#DIV/0!</v>
      </c>
      <c r="F56" s="114">
        <f t="shared" si="2"/>
        <v>0.53400367517478498</v>
      </c>
      <c r="G56" s="2"/>
      <c r="H56" s="75">
        <v>154060700</v>
      </c>
      <c r="I56" s="79" t="s">
        <v>89</v>
      </c>
    </row>
    <row r="57" spans="1:9" ht="33.6" hidden="1" customHeight="1">
      <c r="A57" s="55"/>
      <c r="B57" s="68" t="s">
        <v>50</v>
      </c>
      <c r="C57" s="57">
        <f>'Biểu 3 Q1'!C42</f>
        <v>0</v>
      </c>
      <c r="D57" s="57">
        <v>5215000</v>
      </c>
      <c r="E57" s="66"/>
      <c r="F57" s="90"/>
      <c r="G57" s="2"/>
      <c r="H57" s="75"/>
      <c r="I57" s="81" t="s">
        <v>90</v>
      </c>
    </row>
    <row r="58" spans="1:9" ht="25.5" hidden="1" customHeight="1">
      <c r="A58" s="52">
        <v>2</v>
      </c>
      <c r="B58" s="53" t="s">
        <v>51</v>
      </c>
      <c r="C58" s="54">
        <v>580000000</v>
      </c>
      <c r="D58" s="54">
        <f>SUM(D59:D68)</f>
        <v>155333933</v>
      </c>
      <c r="E58" s="66">
        <f t="shared" si="3"/>
        <v>26.781712586206897</v>
      </c>
      <c r="F58" s="90">
        <f t="shared" si="2"/>
        <v>0.48992823201505215</v>
      </c>
      <c r="G58" s="2"/>
      <c r="H58" s="75">
        <v>317054464</v>
      </c>
      <c r="I58" s="78" t="s">
        <v>51</v>
      </c>
    </row>
    <row r="59" spans="1:9" ht="25.5" hidden="1" customHeight="1">
      <c r="A59" s="55"/>
      <c r="B59" s="60" t="s">
        <v>71</v>
      </c>
      <c r="C59" s="57">
        <f>'Biểu 3 Q1'!C44</f>
        <v>0</v>
      </c>
      <c r="D59" s="57">
        <v>7442933</v>
      </c>
      <c r="E59" s="66" t="e">
        <f t="shared" si="3"/>
        <v>#DIV/0!</v>
      </c>
      <c r="F59" s="90">
        <f t="shared" si="2"/>
        <v>0.39776757552093966</v>
      </c>
      <c r="G59" s="2"/>
      <c r="H59" s="75">
        <v>18711764</v>
      </c>
      <c r="I59" s="82" t="s">
        <v>91</v>
      </c>
    </row>
    <row r="60" spans="1:9" ht="25.5" hidden="1" customHeight="1">
      <c r="A60" s="55"/>
      <c r="B60" s="60" t="s">
        <v>72</v>
      </c>
      <c r="C60" s="57">
        <f>'Biểu 3 Q1'!C45</f>
        <v>0</v>
      </c>
      <c r="D60" s="57">
        <v>7110000</v>
      </c>
      <c r="E60" s="66" t="e">
        <f t="shared" si="3"/>
        <v>#DIV/0!</v>
      </c>
      <c r="F60" s="90">
        <f t="shared" si="2"/>
        <v>0.13907090464547678</v>
      </c>
      <c r="G60" s="2"/>
      <c r="H60" s="75">
        <v>51125000</v>
      </c>
      <c r="I60" s="83" t="s">
        <v>92</v>
      </c>
    </row>
    <row r="61" spans="1:9" ht="25.5" hidden="1" customHeight="1">
      <c r="A61" s="55"/>
      <c r="B61" s="60" t="s">
        <v>73</v>
      </c>
      <c r="C61" s="57" t="e">
        <f>'Biểu 3 Q1'!#REF!</f>
        <v>#REF!</v>
      </c>
      <c r="D61" s="57">
        <v>3341800</v>
      </c>
      <c r="E61" s="66" t="e">
        <f t="shared" si="3"/>
        <v>#REF!</v>
      </c>
      <c r="F61" s="90">
        <f t="shared" si="2"/>
        <v>31.319587628865978</v>
      </c>
      <c r="G61" s="2"/>
      <c r="H61" s="75">
        <v>106700</v>
      </c>
      <c r="I61" s="82" t="s">
        <v>93</v>
      </c>
    </row>
    <row r="62" spans="1:9" ht="25.5" hidden="1" customHeight="1">
      <c r="A62" s="55"/>
      <c r="B62" s="60" t="s">
        <v>74</v>
      </c>
      <c r="C62" s="57" t="e">
        <f>'Biểu 3 Q1'!#REF!</f>
        <v>#REF!</v>
      </c>
      <c r="D62" s="57"/>
      <c r="E62" s="66" t="e">
        <f t="shared" si="3"/>
        <v>#REF!</v>
      </c>
      <c r="F62" s="90"/>
      <c r="G62" s="2"/>
      <c r="H62" s="75"/>
      <c r="I62" s="83" t="s">
        <v>94</v>
      </c>
    </row>
    <row r="63" spans="1:9" ht="25.5" hidden="1" customHeight="1">
      <c r="A63" s="55"/>
      <c r="B63" s="60" t="s">
        <v>75</v>
      </c>
      <c r="C63" s="57" t="e">
        <f>'Biểu 3 Q1'!#REF!</f>
        <v>#REF!</v>
      </c>
      <c r="D63" s="57">
        <v>3000000</v>
      </c>
      <c r="E63" s="66" t="e">
        <f t="shared" si="3"/>
        <v>#REF!</v>
      </c>
      <c r="F63" s="90">
        <f t="shared" si="2"/>
        <v>0.45180722891566266</v>
      </c>
      <c r="G63" s="2"/>
      <c r="H63" s="75">
        <v>6640000</v>
      </c>
      <c r="I63" s="83" t="s">
        <v>95</v>
      </c>
    </row>
    <row r="64" spans="1:9" ht="25.5" hidden="1" customHeight="1">
      <c r="A64" s="55"/>
      <c r="B64" s="60" t="s">
        <v>76</v>
      </c>
      <c r="C64" s="57" t="e">
        <f>'Biểu 3 Q1'!#REF!</f>
        <v>#REF!</v>
      </c>
      <c r="D64" s="57">
        <v>12784200</v>
      </c>
      <c r="E64" s="66" t="e">
        <f t="shared" si="3"/>
        <v>#REF!</v>
      </c>
      <c r="F64" s="90">
        <f t="shared" si="2"/>
        <v>0.58794150110375276</v>
      </c>
      <c r="G64" s="2"/>
      <c r="H64" s="75">
        <v>21744000</v>
      </c>
      <c r="I64" s="83" t="s">
        <v>96</v>
      </c>
    </row>
    <row r="65" spans="1:9" ht="45.75" hidden="1" customHeight="1">
      <c r="A65" s="55"/>
      <c r="B65" s="58" t="s">
        <v>77</v>
      </c>
      <c r="C65" s="57" t="e">
        <f>'Biểu 3 Q1'!#REF!</f>
        <v>#REF!</v>
      </c>
      <c r="D65" s="57">
        <v>46766000</v>
      </c>
      <c r="E65" s="66" t="e">
        <f t="shared" si="3"/>
        <v>#REF!</v>
      </c>
      <c r="F65" s="90">
        <f t="shared" si="2"/>
        <v>0.27429382507507505</v>
      </c>
      <c r="G65" s="2"/>
      <c r="H65" s="75">
        <v>170496000</v>
      </c>
      <c r="I65" s="82" t="s">
        <v>97</v>
      </c>
    </row>
    <row r="66" spans="1:9" ht="31.5" hidden="1" customHeight="1">
      <c r="A66" s="55"/>
      <c r="B66" s="58" t="s">
        <v>52</v>
      </c>
      <c r="C66" s="57" t="e">
        <f>'Biểu 3 Q1'!#REF!</f>
        <v>#REF!</v>
      </c>
      <c r="D66" s="57"/>
      <c r="E66" s="66">
        <v>128</v>
      </c>
      <c r="F66" s="90" t="e">
        <f t="shared" si="2"/>
        <v>#DIV/0!</v>
      </c>
      <c r="G66" s="2"/>
      <c r="H66" s="75">
        <v>0</v>
      </c>
      <c r="I66" s="81" t="s">
        <v>98</v>
      </c>
    </row>
    <row r="67" spans="1:9" ht="31.2" hidden="1">
      <c r="A67" s="55"/>
      <c r="B67" s="61" t="s">
        <v>78</v>
      </c>
      <c r="C67" s="57" t="e">
        <f>'Biểu 3 Q1'!#REF!</f>
        <v>#REF!</v>
      </c>
      <c r="D67" s="57">
        <v>74889000</v>
      </c>
      <c r="E67" s="66" t="e">
        <f t="shared" si="3"/>
        <v>#REF!</v>
      </c>
      <c r="F67" s="90">
        <f t="shared" si="2"/>
        <v>1.552715058779623</v>
      </c>
      <c r="G67" s="2"/>
      <c r="H67" s="75">
        <v>48231000</v>
      </c>
      <c r="I67" s="84" t="s">
        <v>99</v>
      </c>
    </row>
    <row r="68" spans="1:9" ht="25.5" hidden="1" customHeight="1">
      <c r="A68" s="52"/>
      <c r="B68" s="56" t="s">
        <v>53</v>
      </c>
      <c r="C68" s="57" t="e">
        <f>'Biểu 3 Q1'!#REF!</f>
        <v>#REF!</v>
      </c>
      <c r="D68" s="57"/>
      <c r="E68" s="66" t="e">
        <f t="shared" si="3"/>
        <v>#REF!</v>
      </c>
      <c r="F68" s="90">
        <f>D68/H68</f>
        <v>0</v>
      </c>
      <c r="G68" s="2"/>
      <c r="H68" s="75">
        <v>12000000</v>
      </c>
      <c r="I68" s="85" t="s">
        <v>100</v>
      </c>
    </row>
    <row r="69" spans="1:9" ht="25.5" hidden="1" customHeight="1">
      <c r="A69" s="52">
        <v>3</v>
      </c>
      <c r="B69" s="53" t="s">
        <v>54</v>
      </c>
      <c r="C69" s="54">
        <v>20000000</v>
      </c>
      <c r="D69" s="54">
        <f>D70</f>
        <v>351000</v>
      </c>
      <c r="E69" s="66">
        <f t="shared" si="3"/>
        <v>1.7549999999999999</v>
      </c>
      <c r="F69" s="90">
        <f>D69/H69</f>
        <v>4.8393034160518732E-3</v>
      </c>
      <c r="G69" s="2"/>
      <c r="H69" s="75">
        <v>72531100</v>
      </c>
      <c r="I69" s="85" t="s">
        <v>101</v>
      </c>
    </row>
    <row r="70" spans="1:9" ht="25.5" hidden="1" customHeight="1">
      <c r="A70" s="62"/>
      <c r="B70" s="56" t="s">
        <v>55</v>
      </c>
      <c r="C70" s="57" t="e">
        <f>'Biểu 3 Q1'!#REF!</f>
        <v>#REF!</v>
      </c>
      <c r="D70" s="57">
        <v>351000</v>
      </c>
      <c r="E70" s="66" t="e">
        <f t="shared" si="3"/>
        <v>#REF!</v>
      </c>
      <c r="F70" s="90">
        <f>D70/H69</f>
        <v>4.8393034160518732E-3</v>
      </c>
      <c r="G70" s="2"/>
      <c r="H70" s="77">
        <v>72531100</v>
      </c>
      <c r="I70" s="84" t="s">
        <v>102</v>
      </c>
    </row>
    <row r="71" spans="1:9" s="31" customFormat="1" ht="25.5" hidden="1" customHeight="1">
      <c r="A71" s="44" t="s">
        <v>16</v>
      </c>
      <c r="B71" s="45" t="s">
        <v>24</v>
      </c>
      <c r="C71" s="63">
        <f>C72</f>
        <v>250000000</v>
      </c>
      <c r="D71" s="64"/>
      <c r="E71" s="66">
        <f t="shared" si="3"/>
        <v>0</v>
      </c>
      <c r="F71" s="67"/>
      <c r="G71" s="30"/>
      <c r="I71" s="79" t="s">
        <v>103</v>
      </c>
    </row>
    <row r="72" spans="1:9" ht="54" hidden="1" customHeight="1">
      <c r="A72" s="41"/>
      <c r="B72" s="42" t="s">
        <v>77</v>
      </c>
      <c r="C72" s="43">
        <v>250000000</v>
      </c>
      <c r="D72" s="43"/>
      <c r="E72" s="65">
        <f t="shared" si="3"/>
        <v>0</v>
      </c>
      <c r="F72" s="89"/>
      <c r="G72" s="2"/>
      <c r="H72" s="75"/>
    </row>
    <row r="74" spans="1:9">
      <c r="D74" s="228" t="s">
        <v>66</v>
      </c>
      <c r="E74" s="228"/>
      <c r="F74" s="228"/>
    </row>
    <row r="75" spans="1:9">
      <c r="D75" s="222"/>
      <c r="E75" s="222"/>
      <c r="F75" s="222"/>
    </row>
    <row r="76" spans="1:9">
      <c r="D76" s="223"/>
      <c r="E76" s="223"/>
      <c r="F76" s="223"/>
    </row>
    <row r="77" spans="1:9">
      <c r="D77" s="222"/>
      <c r="E77" s="222"/>
      <c r="F77" s="222"/>
    </row>
    <row r="80" spans="1:9">
      <c r="D80" s="221" t="s">
        <v>112</v>
      </c>
      <c r="E80" s="221"/>
      <c r="F80" s="221"/>
    </row>
  </sheetData>
  <mergeCells count="20">
    <mergeCell ref="A11:F11"/>
    <mergeCell ref="B1:E1"/>
    <mergeCell ref="A2:B2"/>
    <mergeCell ref="C2:F2"/>
    <mergeCell ref="A3:B3"/>
    <mergeCell ref="C3:F3"/>
    <mergeCell ref="C4:F4"/>
    <mergeCell ref="C5:F5"/>
    <mergeCell ref="A6:F6"/>
    <mergeCell ref="A7:F7"/>
    <mergeCell ref="A8:F8"/>
    <mergeCell ref="A10:F10"/>
    <mergeCell ref="A9:F9"/>
    <mergeCell ref="D80:F80"/>
    <mergeCell ref="A12:F12"/>
    <mergeCell ref="E13:F13"/>
    <mergeCell ref="D74:F74"/>
    <mergeCell ref="D75:F75"/>
    <mergeCell ref="D76:F76"/>
    <mergeCell ref="D77:F77"/>
  </mergeCells>
  <pageMargins left="0.31496062992126" right="0" top="0.74" bottom="0.55118110236220497" header="0.31496062992126" footer="0.31496062992126"/>
  <pageSetup paperSize="9" scale="95" orientation="portrait" r:id="rId1"/>
  <drawing r:id="rId2"/>
  <legacyDrawing r:id="rId3"/>
</worksheet>
</file>

<file path=xl/worksheets/sheet8.xml><?xml version="1.0" encoding="utf-8"?>
<worksheet xmlns="http://schemas.openxmlformats.org/spreadsheetml/2006/main" xmlns:r="http://schemas.openxmlformats.org/officeDocument/2006/relationships">
  <sheetPr>
    <tabColor rgb="FF00B050"/>
  </sheetPr>
  <dimension ref="A1:I54"/>
  <sheetViews>
    <sheetView tabSelected="1" view="pageBreakPreview" zoomScaleSheetLayoutView="100" workbookViewId="0">
      <selection activeCell="A10" sqref="A10:F10"/>
    </sheetView>
  </sheetViews>
  <sheetFormatPr defaultColWidth="9" defaultRowHeight="17.399999999999999"/>
  <cols>
    <col min="1" max="1" width="4.44140625" style="1" customWidth="1"/>
    <col min="2" max="2" width="40.5546875" style="1" customWidth="1"/>
    <col min="3" max="3" width="15.88671875" style="1" customWidth="1"/>
    <col min="4" max="4" width="16.6640625" style="1" customWidth="1"/>
    <col min="5" max="5" width="11.44140625" style="1" customWidth="1"/>
    <col min="6" max="6" width="12.88671875" style="1" customWidth="1"/>
    <col min="7" max="7" width="20.88671875" style="1" customWidth="1"/>
    <col min="8" max="8" width="18.33203125" style="32" bestFit="1" customWidth="1"/>
    <col min="9" max="9" width="49.44140625" style="1" bestFit="1" customWidth="1"/>
    <col min="10" max="16384" width="9" style="1"/>
  </cols>
  <sheetData>
    <row r="1" spans="1:8">
      <c r="B1" s="216" t="s">
        <v>124</v>
      </c>
      <c r="C1" s="216"/>
      <c r="D1" s="216"/>
      <c r="E1" s="216"/>
      <c r="F1" s="20"/>
    </row>
    <row r="2" spans="1:8">
      <c r="A2" s="217" t="s">
        <v>113</v>
      </c>
      <c r="B2" s="217"/>
      <c r="C2" s="232" t="s">
        <v>37</v>
      </c>
      <c r="D2" s="232"/>
      <c r="E2" s="232"/>
      <c r="F2" s="232"/>
      <c r="G2" s="2"/>
      <c r="H2" s="75"/>
    </row>
    <row r="3" spans="1:8">
      <c r="A3" s="217" t="s">
        <v>141</v>
      </c>
      <c r="B3" s="217"/>
      <c r="C3" s="234" t="s">
        <v>38</v>
      </c>
      <c r="D3" s="234"/>
      <c r="E3" s="234"/>
      <c r="F3" s="234"/>
      <c r="G3" s="2"/>
      <c r="H3" s="75"/>
    </row>
    <row r="4" spans="1:8" ht="9.75" customHeight="1">
      <c r="A4" s="38"/>
      <c r="B4" s="38"/>
      <c r="C4" s="230"/>
      <c r="D4" s="230"/>
      <c r="E4" s="230"/>
      <c r="F4" s="230"/>
      <c r="G4" s="2"/>
      <c r="H4" s="75"/>
    </row>
    <row r="5" spans="1:8" ht="18">
      <c r="A5" s="38"/>
      <c r="B5" s="38"/>
      <c r="C5" s="231" t="s">
        <v>179</v>
      </c>
      <c r="D5" s="231"/>
      <c r="E5" s="231"/>
      <c r="F5" s="231"/>
      <c r="G5" s="2"/>
      <c r="H5" s="75"/>
    </row>
    <row r="6" spans="1:8" ht="30" customHeight="1">
      <c r="A6" s="232" t="s">
        <v>180</v>
      </c>
      <c r="B6" s="232"/>
      <c r="C6" s="232"/>
      <c r="D6" s="232"/>
      <c r="E6" s="232"/>
      <c r="F6" s="232"/>
      <c r="G6" s="2"/>
      <c r="H6" s="75"/>
    </row>
    <row r="7" spans="1:8" ht="19.2" customHeight="1">
      <c r="A7" s="216" t="s">
        <v>140</v>
      </c>
      <c r="B7" s="216"/>
      <c r="C7" s="216"/>
      <c r="D7" s="216"/>
      <c r="E7" s="216"/>
      <c r="F7" s="216"/>
    </row>
    <row r="8" spans="1:8" ht="37.5" customHeight="1">
      <c r="A8" s="226" t="s">
        <v>39</v>
      </c>
      <c r="B8" s="235"/>
      <c r="C8" s="235"/>
      <c r="D8" s="235"/>
      <c r="E8" s="235"/>
      <c r="F8" s="235"/>
      <c r="G8" s="244" t="s">
        <v>195</v>
      </c>
      <c r="H8" s="75"/>
    </row>
    <row r="9" spans="1:8" ht="55.8" customHeight="1">
      <c r="A9" s="233" t="s">
        <v>169</v>
      </c>
      <c r="B9" s="233"/>
      <c r="C9" s="233"/>
      <c r="D9" s="233"/>
      <c r="E9" s="233"/>
      <c r="F9" s="233"/>
      <c r="G9" s="4"/>
      <c r="H9" s="75"/>
    </row>
    <row r="10" spans="1:8" ht="55.5" customHeight="1">
      <c r="A10" s="224" t="s">
        <v>42</v>
      </c>
      <c r="B10" s="225"/>
      <c r="C10" s="225"/>
      <c r="D10" s="225"/>
      <c r="E10" s="225"/>
      <c r="F10" s="225"/>
      <c r="G10" s="4"/>
      <c r="H10" s="75"/>
    </row>
    <row r="11" spans="1:8" ht="38.25" customHeight="1">
      <c r="A11" s="224" t="s">
        <v>185</v>
      </c>
      <c r="B11" s="224"/>
      <c r="C11" s="224"/>
      <c r="D11" s="224"/>
      <c r="E11" s="224"/>
      <c r="F11" s="224"/>
      <c r="G11" s="4"/>
      <c r="H11" s="75"/>
    </row>
    <row r="12" spans="1:8" ht="36.75" customHeight="1">
      <c r="A12" s="226" t="s">
        <v>181</v>
      </c>
      <c r="B12" s="226"/>
      <c r="C12" s="226"/>
      <c r="D12" s="226"/>
      <c r="E12" s="226"/>
      <c r="F12" s="226"/>
      <c r="G12" s="4"/>
      <c r="H12" s="75"/>
    </row>
    <row r="13" spans="1:8" ht="21.75" customHeight="1">
      <c r="A13" s="104"/>
      <c r="B13" s="104"/>
      <c r="C13" s="104"/>
      <c r="D13" s="104"/>
      <c r="E13" s="227" t="s">
        <v>67</v>
      </c>
      <c r="F13" s="227"/>
      <c r="G13" s="104"/>
      <c r="H13" s="75"/>
    </row>
    <row r="14" spans="1:8" s="8" customFormat="1" ht="109.2">
      <c r="A14" s="7" t="s">
        <v>6</v>
      </c>
      <c r="B14" s="5" t="s">
        <v>5</v>
      </c>
      <c r="C14" s="7" t="s">
        <v>126</v>
      </c>
      <c r="D14" s="7" t="s">
        <v>144</v>
      </c>
      <c r="E14" s="7" t="s">
        <v>127</v>
      </c>
      <c r="F14" s="7" t="s">
        <v>128</v>
      </c>
      <c r="G14" s="104"/>
      <c r="H14" s="76"/>
    </row>
    <row r="15" spans="1:8">
      <c r="A15" s="6">
        <v>1</v>
      </c>
      <c r="B15" s="6">
        <v>2</v>
      </c>
      <c r="C15" s="6">
        <v>3</v>
      </c>
      <c r="D15" s="6">
        <v>4</v>
      </c>
      <c r="E15" s="6">
        <v>5</v>
      </c>
      <c r="F15" s="6">
        <v>6</v>
      </c>
      <c r="G15" s="2"/>
      <c r="H15" s="75"/>
    </row>
    <row r="16" spans="1:8" ht="20.399999999999999" customHeight="1">
      <c r="A16" s="39" t="s">
        <v>0</v>
      </c>
      <c r="B16" s="40" t="s">
        <v>12</v>
      </c>
      <c r="C16" s="73">
        <f>C17</f>
        <v>0</v>
      </c>
      <c r="D16" s="73">
        <f>D17</f>
        <v>0</v>
      </c>
      <c r="E16" s="46"/>
      <c r="F16" s="86">
        <f t="shared" ref="F16" si="0">D16/G16</f>
        <v>0</v>
      </c>
      <c r="G16" s="92">
        <f>G17</f>
        <v>77163530</v>
      </c>
      <c r="H16" s="75"/>
    </row>
    <row r="17" spans="1:8" ht="20.399999999999999" customHeight="1">
      <c r="A17" s="44" t="s">
        <v>1</v>
      </c>
      <c r="B17" s="45" t="s">
        <v>13</v>
      </c>
      <c r="C17" s="74">
        <f>C22</f>
        <v>0</v>
      </c>
      <c r="D17" s="74">
        <f>D22</f>
        <v>0</v>
      </c>
      <c r="E17" s="66"/>
      <c r="F17" s="86">
        <f>D17/G17</f>
        <v>0</v>
      </c>
      <c r="G17" s="92">
        <f>G22</f>
        <v>77163530</v>
      </c>
      <c r="H17" s="75"/>
    </row>
    <row r="18" spans="1:8" ht="20.399999999999999" customHeight="1">
      <c r="A18" s="44">
        <v>1</v>
      </c>
      <c r="B18" s="141" t="s">
        <v>15</v>
      </c>
      <c r="C18" s="74"/>
      <c r="D18" s="74"/>
      <c r="E18" s="66"/>
      <c r="F18" s="86"/>
      <c r="G18" s="92"/>
      <c r="H18" s="75"/>
    </row>
    <row r="19" spans="1:8" ht="20.399999999999999" customHeight="1">
      <c r="A19" s="44">
        <v>2</v>
      </c>
      <c r="B19" s="45" t="s">
        <v>17</v>
      </c>
      <c r="C19" s="74"/>
      <c r="D19" s="74"/>
      <c r="E19" s="66"/>
      <c r="F19" s="86"/>
      <c r="G19" s="92"/>
      <c r="H19" s="75"/>
    </row>
    <row r="20" spans="1:8" ht="20.399999999999999" customHeight="1">
      <c r="A20" s="44">
        <v>3</v>
      </c>
      <c r="B20" s="45" t="s">
        <v>150</v>
      </c>
      <c r="C20" s="74"/>
      <c r="D20" s="74"/>
      <c r="E20" s="66"/>
      <c r="F20" s="86"/>
      <c r="G20" s="92"/>
      <c r="H20" s="75"/>
    </row>
    <row r="21" spans="1:8" ht="20.399999999999999" customHeight="1">
      <c r="A21" s="144" t="s">
        <v>25</v>
      </c>
      <c r="B21" s="142" t="s">
        <v>43</v>
      </c>
      <c r="C21" s="74"/>
      <c r="D21" s="74"/>
      <c r="E21" s="66"/>
      <c r="F21" s="86"/>
      <c r="G21" s="92"/>
      <c r="H21" s="75"/>
    </row>
    <row r="22" spans="1:8" ht="20.399999999999999" customHeight="1">
      <c r="A22" s="47" t="s">
        <v>26</v>
      </c>
      <c r="B22" s="142" t="s">
        <v>146</v>
      </c>
      <c r="C22" s="72"/>
      <c r="D22" s="72"/>
      <c r="E22" s="66"/>
      <c r="F22" s="86">
        <f>D22/G22</f>
        <v>0</v>
      </c>
      <c r="G22" s="91">
        <v>77163530</v>
      </c>
      <c r="H22" s="75"/>
    </row>
    <row r="23" spans="1:8" ht="20.399999999999999" customHeight="1">
      <c r="A23" s="44" t="s">
        <v>2</v>
      </c>
      <c r="B23" s="45" t="s">
        <v>18</v>
      </c>
      <c r="C23" s="72"/>
      <c r="D23" s="72"/>
      <c r="E23" s="66"/>
      <c r="F23" s="12"/>
      <c r="G23" s="2"/>
      <c r="H23" s="75"/>
    </row>
    <row r="24" spans="1:8" ht="19.8" customHeight="1">
      <c r="A24" s="34">
        <v>1</v>
      </c>
      <c r="B24" s="143" t="s">
        <v>148</v>
      </c>
      <c r="C24" s="72"/>
      <c r="D24" s="72"/>
      <c r="E24" s="66"/>
      <c r="F24" s="12"/>
      <c r="G24" s="2"/>
      <c r="H24" s="75"/>
    </row>
    <row r="25" spans="1:8" ht="19.8" customHeight="1">
      <c r="A25" s="34">
        <v>2</v>
      </c>
      <c r="B25" s="143" t="s">
        <v>7</v>
      </c>
      <c r="C25" s="72"/>
      <c r="D25" s="72"/>
      <c r="E25" s="66"/>
      <c r="F25" s="12"/>
      <c r="G25" s="2"/>
      <c r="H25" s="75"/>
    </row>
    <row r="26" spans="1:8" ht="19.8" customHeight="1">
      <c r="A26" s="13">
        <v>3</v>
      </c>
      <c r="B26" s="45" t="s">
        <v>151</v>
      </c>
      <c r="C26" s="72"/>
      <c r="D26" s="72"/>
      <c r="E26" s="66"/>
      <c r="F26" s="12"/>
      <c r="G26" s="2"/>
      <c r="H26" s="75"/>
    </row>
    <row r="27" spans="1:8" ht="19.8" customHeight="1">
      <c r="A27" s="13" t="s">
        <v>25</v>
      </c>
      <c r="B27" s="142" t="s">
        <v>43</v>
      </c>
      <c r="C27" s="72"/>
      <c r="D27" s="72"/>
      <c r="E27" s="66"/>
      <c r="F27" s="12"/>
      <c r="G27" s="2"/>
      <c r="H27" s="75"/>
    </row>
    <row r="28" spans="1:8" ht="19.8" customHeight="1">
      <c r="A28" s="13" t="s">
        <v>26</v>
      </c>
      <c r="B28" s="142" t="s">
        <v>146</v>
      </c>
      <c r="C28" s="72"/>
      <c r="D28" s="72"/>
      <c r="E28" s="66"/>
      <c r="F28" s="12"/>
      <c r="G28" s="2"/>
      <c r="H28" s="75"/>
    </row>
    <row r="29" spans="1:8" ht="21" customHeight="1">
      <c r="A29" s="44" t="s">
        <v>3</v>
      </c>
      <c r="B29" s="45" t="s">
        <v>34</v>
      </c>
      <c r="C29" s="12"/>
      <c r="D29" s="12"/>
      <c r="E29" s="66"/>
      <c r="F29" s="12"/>
      <c r="G29" s="2"/>
      <c r="H29" s="75"/>
    </row>
    <row r="30" spans="1:8" ht="19.8" customHeight="1">
      <c r="A30" s="34">
        <v>1</v>
      </c>
      <c r="B30" s="141" t="s">
        <v>15</v>
      </c>
      <c r="C30" s="72"/>
      <c r="D30" s="72"/>
      <c r="E30" s="66"/>
      <c r="F30" s="12"/>
      <c r="G30" s="2"/>
      <c r="H30" s="75"/>
    </row>
    <row r="31" spans="1:8" ht="19.8" customHeight="1">
      <c r="A31" s="135">
        <v>2</v>
      </c>
      <c r="B31" s="123" t="s">
        <v>17</v>
      </c>
      <c r="C31" s="147"/>
      <c r="D31" s="147"/>
      <c r="E31" s="108"/>
      <c r="F31" s="134"/>
      <c r="G31" s="2"/>
      <c r="H31" s="75"/>
    </row>
    <row r="32" spans="1:8" ht="21.6" customHeight="1">
      <c r="A32" s="133" t="s">
        <v>4</v>
      </c>
      <c r="B32" s="132" t="s">
        <v>27</v>
      </c>
      <c r="C32" s="150">
        <f>C33</f>
        <v>3811028200</v>
      </c>
      <c r="D32" s="150">
        <f>D33</f>
        <v>0</v>
      </c>
      <c r="E32" s="113">
        <f>D32/C32*100</f>
        <v>0</v>
      </c>
      <c r="F32" s="148"/>
      <c r="G32" s="2"/>
      <c r="H32" s="75"/>
    </row>
    <row r="33" spans="1:9" ht="21.6" customHeight="1">
      <c r="A33" s="34" t="s">
        <v>1</v>
      </c>
      <c r="B33" s="45" t="s">
        <v>32</v>
      </c>
      <c r="C33" s="49">
        <f>C36</f>
        <v>3811028200</v>
      </c>
      <c r="D33" s="50">
        <f>D36</f>
        <v>0</v>
      </c>
      <c r="E33" s="66">
        <f>D33/C33*100</f>
        <v>0</v>
      </c>
      <c r="F33" s="86"/>
      <c r="G33" s="2" t="s">
        <v>81</v>
      </c>
      <c r="H33" s="75"/>
      <c r="I33" s="87" t="s">
        <v>41</v>
      </c>
    </row>
    <row r="34" spans="1:9" ht="21.6" customHeight="1">
      <c r="A34" s="34">
        <v>1</v>
      </c>
      <c r="B34" s="45" t="s">
        <v>129</v>
      </c>
      <c r="C34" s="51"/>
      <c r="D34" s="51"/>
      <c r="E34" s="66"/>
      <c r="F34" s="86"/>
      <c r="G34" s="2"/>
      <c r="H34" s="75"/>
      <c r="I34" s="87" t="s">
        <v>60</v>
      </c>
    </row>
    <row r="35" spans="1:9" ht="25.5" customHeight="1">
      <c r="A35" s="34">
        <v>2</v>
      </c>
      <c r="B35" s="45" t="s">
        <v>130</v>
      </c>
      <c r="C35" s="54"/>
      <c r="D35" s="54"/>
      <c r="E35" s="66"/>
      <c r="F35" s="12"/>
      <c r="G35" s="2"/>
      <c r="H35" s="75"/>
      <c r="I35" s="78" t="s">
        <v>44</v>
      </c>
    </row>
    <row r="36" spans="1:9" ht="31.2">
      <c r="A36" s="34">
        <v>3</v>
      </c>
      <c r="B36" s="45" t="s">
        <v>131</v>
      </c>
      <c r="C36" s="57">
        <f>C37+C38</f>
        <v>3811028200</v>
      </c>
      <c r="D36" s="57">
        <f>D37+D38</f>
        <v>0</v>
      </c>
      <c r="E36" s="66">
        <f>D36/C36*100</f>
        <v>0</v>
      </c>
      <c r="F36" s="86"/>
      <c r="G36" s="2"/>
      <c r="H36" s="75"/>
      <c r="I36" s="79" t="s">
        <v>84</v>
      </c>
    </row>
    <row r="37" spans="1:9" ht="22.8" customHeight="1">
      <c r="A37" s="13" t="s">
        <v>25</v>
      </c>
      <c r="B37" s="48" t="s">
        <v>60</v>
      </c>
      <c r="C37" s="145">
        <f>'Bieu 3 9 tháng'!C37</f>
        <v>3620000000</v>
      </c>
      <c r="D37" s="145"/>
      <c r="E37" s="66">
        <f>D37/C37*100</f>
        <v>0</v>
      </c>
      <c r="F37" s="86"/>
      <c r="G37" s="2"/>
      <c r="H37" s="75"/>
      <c r="I37" s="80" t="s">
        <v>85</v>
      </c>
    </row>
    <row r="38" spans="1:9" ht="22.8" customHeight="1">
      <c r="A38" s="13" t="s">
        <v>26</v>
      </c>
      <c r="B38" s="48" t="s">
        <v>22</v>
      </c>
      <c r="C38" s="145">
        <f>'Bieu 3 9 tháng'!C38</f>
        <v>191028200</v>
      </c>
      <c r="D38" s="57"/>
      <c r="E38" s="66">
        <f>D38/C38*100</f>
        <v>0</v>
      </c>
      <c r="F38" s="86"/>
      <c r="G38" s="2"/>
      <c r="H38" s="75"/>
      <c r="I38" s="79" t="s">
        <v>86</v>
      </c>
    </row>
    <row r="39" spans="1:9" ht="21" customHeight="1">
      <c r="A39" s="34">
        <v>4</v>
      </c>
      <c r="B39" s="45" t="s">
        <v>65</v>
      </c>
      <c r="C39" s="57"/>
      <c r="D39" s="57"/>
      <c r="E39" s="66"/>
      <c r="F39" s="86"/>
      <c r="G39" s="2"/>
      <c r="H39" s="75"/>
      <c r="I39" s="79" t="s">
        <v>87</v>
      </c>
    </row>
    <row r="40" spans="1:9" ht="21" customHeight="1">
      <c r="A40" s="34">
        <v>5</v>
      </c>
      <c r="B40" s="45" t="s">
        <v>133</v>
      </c>
      <c r="C40" s="57"/>
      <c r="D40" s="57"/>
      <c r="E40" s="66"/>
      <c r="F40" s="86"/>
      <c r="G40" s="2"/>
      <c r="H40" s="75"/>
      <c r="I40" s="79" t="s">
        <v>88</v>
      </c>
    </row>
    <row r="41" spans="1:9" ht="21" customHeight="1">
      <c r="A41" s="34">
        <v>6</v>
      </c>
      <c r="B41" s="45" t="s">
        <v>132</v>
      </c>
      <c r="C41" s="57"/>
      <c r="D41" s="57"/>
      <c r="E41" s="66"/>
      <c r="F41" s="86"/>
      <c r="G41" s="2"/>
      <c r="H41" s="75"/>
      <c r="I41" s="79" t="s">
        <v>89</v>
      </c>
    </row>
    <row r="42" spans="1:9" ht="21" customHeight="1">
      <c r="A42" s="34">
        <v>7</v>
      </c>
      <c r="B42" s="45" t="s">
        <v>134</v>
      </c>
      <c r="C42" s="57"/>
      <c r="D42" s="57"/>
      <c r="E42" s="66"/>
      <c r="F42" s="86"/>
      <c r="G42" s="2"/>
      <c r="H42" s="75"/>
      <c r="I42" s="81" t="s">
        <v>90</v>
      </c>
    </row>
    <row r="43" spans="1:9" ht="22.2" customHeight="1">
      <c r="A43" s="34">
        <v>8</v>
      </c>
      <c r="B43" s="45" t="s">
        <v>135</v>
      </c>
      <c r="C43" s="57"/>
      <c r="D43" s="57"/>
      <c r="E43" s="66"/>
      <c r="F43" s="86"/>
      <c r="G43" s="2"/>
      <c r="H43" s="75"/>
      <c r="I43" s="79" t="s">
        <v>51</v>
      </c>
    </row>
    <row r="44" spans="1:9" ht="30" customHeight="1">
      <c r="A44" s="34">
        <v>9</v>
      </c>
      <c r="B44" s="45" t="s">
        <v>136</v>
      </c>
      <c r="C44" s="57"/>
      <c r="D44" s="57"/>
      <c r="E44" s="66"/>
      <c r="F44" s="86"/>
      <c r="G44" s="2"/>
      <c r="H44" s="75"/>
      <c r="I44" s="79" t="s">
        <v>91</v>
      </c>
    </row>
    <row r="45" spans="1:9" ht="21" customHeight="1">
      <c r="A45" s="135">
        <v>10</v>
      </c>
      <c r="B45" s="123" t="s">
        <v>137</v>
      </c>
      <c r="C45" s="107"/>
      <c r="D45" s="107"/>
      <c r="E45" s="108"/>
      <c r="F45" s="146"/>
      <c r="G45" s="2"/>
      <c r="H45" s="75"/>
      <c r="I45" s="83" t="s">
        <v>92</v>
      </c>
    </row>
    <row r="46" spans="1:9" s="31" customFormat="1" ht="32.4" customHeight="1">
      <c r="A46" s="122">
        <v>10</v>
      </c>
      <c r="B46" s="123" t="s">
        <v>137</v>
      </c>
      <c r="C46" s="124"/>
      <c r="D46" s="125"/>
      <c r="E46" s="126"/>
      <c r="F46" s="127"/>
      <c r="G46" s="38"/>
      <c r="H46" s="88"/>
      <c r="I46" s="84"/>
    </row>
    <row r="48" spans="1:9">
      <c r="D48" s="228" t="s">
        <v>66</v>
      </c>
      <c r="E48" s="228"/>
      <c r="F48" s="228"/>
    </row>
    <row r="49" spans="4:6">
      <c r="D49" s="222"/>
      <c r="E49" s="222"/>
      <c r="F49" s="222"/>
    </row>
    <row r="50" spans="4:6">
      <c r="D50" s="223"/>
      <c r="E50" s="223"/>
      <c r="F50" s="223"/>
    </row>
    <row r="51" spans="4:6">
      <c r="D51" s="222"/>
      <c r="E51" s="222"/>
      <c r="F51" s="222"/>
    </row>
    <row r="54" spans="4:6">
      <c r="D54" s="221" t="s">
        <v>112</v>
      </c>
      <c r="E54" s="221"/>
      <c r="F54" s="221"/>
    </row>
  </sheetData>
  <mergeCells count="20">
    <mergeCell ref="A11:F11"/>
    <mergeCell ref="B1:E1"/>
    <mergeCell ref="A2:B2"/>
    <mergeCell ref="C2:F2"/>
    <mergeCell ref="A3:B3"/>
    <mergeCell ref="C3:F3"/>
    <mergeCell ref="C4:F4"/>
    <mergeCell ref="C5:F5"/>
    <mergeCell ref="A6:F6"/>
    <mergeCell ref="A7:F7"/>
    <mergeCell ref="A8:F8"/>
    <mergeCell ref="A10:F10"/>
    <mergeCell ref="A9:F9"/>
    <mergeCell ref="D54:F54"/>
    <mergeCell ref="A12:F12"/>
    <mergeCell ref="E13:F13"/>
    <mergeCell ref="D48:F48"/>
    <mergeCell ref="D49:F49"/>
    <mergeCell ref="D50:F50"/>
    <mergeCell ref="D51:F51"/>
  </mergeCells>
  <pageMargins left="0.31496062992126" right="0" top="0.74" bottom="0.55118110236220497" header="0.31496062992126" footer="0.31496062992126"/>
  <pageSetup paperSize="9" scale="95" orientation="portrait" r:id="rId1"/>
  <drawing r:id="rId2"/>
</worksheet>
</file>

<file path=xl/worksheets/sheet9.xml><?xml version="1.0" encoding="utf-8"?>
<worksheet xmlns="http://schemas.openxmlformats.org/spreadsheetml/2006/main" xmlns:r="http://schemas.openxmlformats.org/officeDocument/2006/relationships">
  <sheetPr>
    <tabColor rgb="FF00B050"/>
  </sheetPr>
  <dimension ref="A1:I81"/>
  <sheetViews>
    <sheetView view="pageBreakPreview" zoomScaleSheetLayoutView="100" workbookViewId="0">
      <selection activeCell="G8" sqref="G8"/>
    </sheetView>
  </sheetViews>
  <sheetFormatPr defaultColWidth="9" defaultRowHeight="17.399999999999999"/>
  <cols>
    <col min="1" max="1" width="4.44140625" style="1" customWidth="1"/>
    <col min="2" max="2" width="40.5546875" style="1" customWidth="1"/>
    <col min="3" max="3" width="15.88671875" style="1" customWidth="1"/>
    <col min="4" max="4" width="16.6640625" style="1" customWidth="1"/>
    <col min="5" max="5" width="11.44140625" style="1" customWidth="1"/>
    <col min="6" max="6" width="12.88671875" style="1" customWidth="1"/>
    <col min="7" max="7" width="20.88671875" style="1" customWidth="1"/>
    <col min="8" max="8" width="18.33203125" style="32" bestFit="1" customWidth="1"/>
    <col min="9" max="9" width="49.44140625" style="1" bestFit="1" customWidth="1"/>
    <col min="10" max="16384" width="9" style="1"/>
  </cols>
  <sheetData>
    <row r="1" spans="1:8">
      <c r="B1" s="216" t="s">
        <v>124</v>
      </c>
      <c r="C1" s="216"/>
      <c r="D1" s="216"/>
      <c r="E1" s="216"/>
      <c r="F1" s="20"/>
    </row>
    <row r="2" spans="1:8">
      <c r="A2" s="217" t="s">
        <v>113</v>
      </c>
      <c r="B2" s="217"/>
      <c r="C2" s="232" t="s">
        <v>37</v>
      </c>
      <c r="D2" s="232"/>
      <c r="E2" s="232"/>
      <c r="F2" s="232"/>
      <c r="G2" s="2"/>
      <c r="H2" s="75"/>
    </row>
    <row r="3" spans="1:8">
      <c r="A3" s="217" t="s">
        <v>141</v>
      </c>
      <c r="B3" s="217"/>
      <c r="C3" s="234" t="s">
        <v>38</v>
      </c>
      <c r="D3" s="234"/>
      <c r="E3" s="234"/>
      <c r="F3" s="234"/>
      <c r="G3" s="2"/>
      <c r="H3" s="75"/>
    </row>
    <row r="4" spans="1:8" ht="9.75" customHeight="1">
      <c r="A4" s="38"/>
      <c r="B4" s="38"/>
      <c r="C4" s="230"/>
      <c r="D4" s="230"/>
      <c r="E4" s="230"/>
      <c r="F4" s="230"/>
      <c r="G4" s="2"/>
      <c r="H4" s="75"/>
    </row>
    <row r="5" spans="1:8" ht="18">
      <c r="A5" s="38"/>
      <c r="B5" s="38"/>
      <c r="C5" s="231" t="s">
        <v>183</v>
      </c>
      <c r="D5" s="231"/>
      <c r="E5" s="231"/>
      <c r="F5" s="231"/>
      <c r="G5" s="2"/>
      <c r="H5" s="75"/>
    </row>
    <row r="6" spans="1:8" ht="24.6" customHeight="1">
      <c r="A6" s="232" t="s">
        <v>182</v>
      </c>
      <c r="B6" s="232"/>
      <c r="C6" s="232"/>
      <c r="D6" s="232"/>
      <c r="E6" s="232"/>
      <c r="F6" s="232"/>
      <c r="G6" s="2"/>
      <c r="H6" s="75"/>
    </row>
    <row r="7" spans="1:8" ht="20.399999999999999" customHeight="1">
      <c r="A7" s="216" t="s">
        <v>140</v>
      </c>
      <c r="B7" s="216"/>
      <c r="C7" s="216"/>
      <c r="D7" s="216"/>
      <c r="E7" s="216"/>
      <c r="F7" s="216"/>
    </row>
    <row r="8" spans="1:8" ht="43.2" customHeight="1">
      <c r="A8" s="226" t="s">
        <v>39</v>
      </c>
      <c r="B8" s="235"/>
      <c r="C8" s="235"/>
      <c r="D8" s="235"/>
      <c r="E8" s="235"/>
      <c r="F8" s="235"/>
      <c r="G8" s="244" t="s">
        <v>195</v>
      </c>
      <c r="H8" s="75"/>
    </row>
    <row r="9" spans="1:8" ht="54.6" customHeight="1">
      <c r="A9" s="233" t="s">
        <v>169</v>
      </c>
      <c r="B9" s="233"/>
      <c r="C9" s="233"/>
      <c r="D9" s="233"/>
      <c r="E9" s="233"/>
      <c r="F9" s="233"/>
      <c r="G9" s="4"/>
      <c r="H9" s="75"/>
    </row>
    <row r="10" spans="1:8" ht="55.5" customHeight="1">
      <c r="A10" s="224" t="s">
        <v>42</v>
      </c>
      <c r="B10" s="225"/>
      <c r="C10" s="225"/>
      <c r="D10" s="225"/>
      <c r="E10" s="225"/>
      <c r="F10" s="225"/>
      <c r="G10" s="4"/>
      <c r="H10" s="75"/>
    </row>
    <row r="11" spans="1:8" ht="38.25" customHeight="1">
      <c r="A11" s="224" t="s">
        <v>185</v>
      </c>
      <c r="B11" s="224"/>
      <c r="C11" s="224"/>
      <c r="D11" s="224"/>
      <c r="E11" s="224"/>
      <c r="F11" s="224"/>
      <c r="G11" s="4"/>
      <c r="H11" s="75"/>
    </row>
    <row r="12" spans="1:8" ht="36.75" customHeight="1">
      <c r="A12" s="226" t="s">
        <v>184</v>
      </c>
      <c r="B12" s="226"/>
      <c r="C12" s="226"/>
      <c r="D12" s="226"/>
      <c r="E12" s="226"/>
      <c r="F12" s="226"/>
      <c r="G12" s="4"/>
      <c r="H12" s="75"/>
    </row>
    <row r="13" spans="1:8" ht="21.75" customHeight="1">
      <c r="A13" s="104"/>
      <c r="B13" s="104"/>
      <c r="C13" s="104"/>
      <c r="D13" s="104"/>
      <c r="E13" s="227" t="s">
        <v>67</v>
      </c>
      <c r="F13" s="227"/>
      <c r="G13" s="104"/>
      <c r="H13" s="75"/>
    </row>
    <row r="14" spans="1:8" s="8" customFormat="1" ht="109.2">
      <c r="A14" s="7" t="s">
        <v>6</v>
      </c>
      <c r="B14" s="5" t="s">
        <v>5</v>
      </c>
      <c r="C14" s="7" t="s">
        <v>142</v>
      </c>
      <c r="D14" s="7" t="s">
        <v>156</v>
      </c>
      <c r="E14" s="7" t="s">
        <v>127</v>
      </c>
      <c r="F14" s="7" t="s">
        <v>128</v>
      </c>
      <c r="G14" s="104"/>
      <c r="H14" s="76"/>
    </row>
    <row r="15" spans="1:8">
      <c r="A15" s="6">
        <v>1</v>
      </c>
      <c r="B15" s="6">
        <v>2</v>
      </c>
      <c r="C15" s="6">
        <v>3</v>
      </c>
      <c r="D15" s="6">
        <v>4</v>
      </c>
      <c r="E15" s="6">
        <v>5</v>
      </c>
      <c r="F15" s="6">
        <v>6</v>
      </c>
      <c r="G15" s="2"/>
      <c r="H15" s="75"/>
    </row>
    <row r="16" spans="1:8" ht="20.399999999999999" customHeight="1">
      <c r="A16" s="39" t="s">
        <v>0</v>
      </c>
      <c r="B16" s="40" t="s">
        <v>12</v>
      </c>
      <c r="C16" s="73">
        <f>C17</f>
        <v>0</v>
      </c>
      <c r="D16" s="73">
        <f>D17</f>
        <v>0</v>
      </c>
      <c r="E16" s="46"/>
      <c r="F16" s="86">
        <f t="shared" ref="F16" si="0">D16/G16</f>
        <v>0</v>
      </c>
      <c r="G16" s="92">
        <f>G17</f>
        <v>77163530</v>
      </c>
      <c r="H16" s="75"/>
    </row>
    <row r="17" spans="1:8" ht="20.399999999999999" customHeight="1">
      <c r="A17" s="44" t="s">
        <v>1</v>
      </c>
      <c r="B17" s="45" t="s">
        <v>13</v>
      </c>
      <c r="C17" s="74">
        <f>C22</f>
        <v>0</v>
      </c>
      <c r="D17" s="74">
        <f>D22</f>
        <v>0</v>
      </c>
      <c r="E17" s="66"/>
      <c r="F17" s="86">
        <f>D17/G17</f>
        <v>0</v>
      </c>
      <c r="G17" s="92">
        <f>G22</f>
        <v>77163530</v>
      </c>
      <c r="H17" s="75"/>
    </row>
    <row r="18" spans="1:8" ht="20.399999999999999" customHeight="1">
      <c r="A18" s="44">
        <v>1</v>
      </c>
      <c r="B18" s="141" t="s">
        <v>15</v>
      </c>
      <c r="C18" s="74"/>
      <c r="D18" s="74"/>
      <c r="E18" s="66"/>
      <c r="F18" s="86"/>
      <c r="G18" s="92"/>
      <c r="H18" s="75"/>
    </row>
    <row r="19" spans="1:8" ht="20.399999999999999" customHeight="1">
      <c r="A19" s="44">
        <v>2</v>
      </c>
      <c r="B19" s="45" t="s">
        <v>17</v>
      </c>
      <c r="C19" s="74"/>
      <c r="D19" s="74"/>
      <c r="E19" s="66"/>
      <c r="F19" s="86"/>
      <c r="G19" s="92"/>
      <c r="H19" s="75"/>
    </row>
    <row r="20" spans="1:8" ht="20.399999999999999" customHeight="1">
      <c r="A20" s="44">
        <v>3</v>
      </c>
      <c r="B20" s="45" t="s">
        <v>150</v>
      </c>
      <c r="C20" s="74"/>
      <c r="D20" s="74"/>
      <c r="E20" s="66"/>
      <c r="F20" s="86"/>
      <c r="G20" s="92"/>
      <c r="H20" s="75"/>
    </row>
    <row r="21" spans="1:8" ht="20.399999999999999" customHeight="1">
      <c r="A21" s="144" t="s">
        <v>25</v>
      </c>
      <c r="B21" s="142" t="s">
        <v>43</v>
      </c>
      <c r="C21" s="74"/>
      <c r="D21" s="74"/>
      <c r="E21" s="66"/>
      <c r="F21" s="86"/>
      <c r="G21" s="92"/>
      <c r="H21" s="75"/>
    </row>
    <row r="22" spans="1:8" ht="20.399999999999999" customHeight="1">
      <c r="A22" s="47" t="s">
        <v>26</v>
      </c>
      <c r="B22" s="142" t="s">
        <v>146</v>
      </c>
      <c r="C22" s="72"/>
      <c r="D22" s="72"/>
      <c r="E22" s="66"/>
      <c r="F22" s="86">
        <f>D22/G22</f>
        <v>0</v>
      </c>
      <c r="G22" s="91">
        <v>77163530</v>
      </c>
      <c r="H22" s="75"/>
    </row>
    <row r="23" spans="1:8" ht="20.399999999999999" customHeight="1">
      <c r="A23" s="44" t="s">
        <v>2</v>
      </c>
      <c r="B23" s="45" t="s">
        <v>18</v>
      </c>
      <c r="C23" s="72">
        <f>C26</f>
        <v>0</v>
      </c>
      <c r="D23" s="72">
        <f>D26</f>
        <v>0</v>
      </c>
      <c r="E23" s="66"/>
      <c r="F23" s="12"/>
      <c r="G23" s="2"/>
      <c r="H23" s="75"/>
    </row>
    <row r="24" spans="1:8" ht="19.8" customHeight="1">
      <c r="A24" s="34">
        <v>1</v>
      </c>
      <c r="B24" s="143" t="s">
        <v>148</v>
      </c>
      <c r="C24" s="72"/>
      <c r="D24" s="72"/>
      <c r="E24" s="66"/>
      <c r="F24" s="12"/>
      <c r="G24" s="2"/>
      <c r="H24" s="75"/>
    </row>
    <row r="25" spans="1:8" ht="19.8" customHeight="1">
      <c r="A25" s="34">
        <v>2</v>
      </c>
      <c r="B25" s="143" t="s">
        <v>7</v>
      </c>
      <c r="C25" s="72"/>
      <c r="D25" s="72"/>
      <c r="E25" s="66"/>
      <c r="F25" s="12"/>
      <c r="G25" s="2"/>
      <c r="H25" s="75"/>
    </row>
    <row r="26" spans="1:8" ht="19.8" customHeight="1">
      <c r="A26" s="13">
        <v>3</v>
      </c>
      <c r="B26" s="45" t="s">
        <v>151</v>
      </c>
      <c r="C26" s="72">
        <f>C27+C28</f>
        <v>0</v>
      </c>
      <c r="D26" s="72">
        <f>D27+D28</f>
        <v>0</v>
      </c>
      <c r="E26" s="66"/>
      <c r="F26" s="12"/>
      <c r="G26" s="2"/>
      <c r="H26" s="75"/>
    </row>
    <row r="27" spans="1:8" ht="19.8" customHeight="1">
      <c r="A27" s="13" t="s">
        <v>25</v>
      </c>
      <c r="B27" s="142" t="s">
        <v>43</v>
      </c>
      <c r="C27" s="72"/>
      <c r="D27" s="72"/>
      <c r="E27" s="66"/>
      <c r="F27" s="12"/>
      <c r="G27" s="2"/>
      <c r="H27" s="75"/>
    </row>
    <row r="28" spans="1:8" ht="19.8" customHeight="1">
      <c r="A28" s="13" t="s">
        <v>26</v>
      </c>
      <c r="B28" s="142" t="s">
        <v>146</v>
      </c>
      <c r="C28" s="72"/>
      <c r="D28" s="72"/>
      <c r="E28" s="66"/>
      <c r="F28" s="12"/>
      <c r="G28" s="2"/>
      <c r="H28" s="75"/>
    </row>
    <row r="29" spans="1:8" ht="21" customHeight="1">
      <c r="A29" s="44" t="s">
        <v>3</v>
      </c>
      <c r="B29" s="45" t="s">
        <v>34</v>
      </c>
      <c r="C29" s="12"/>
      <c r="D29" s="12"/>
      <c r="E29" s="66"/>
      <c r="F29" s="12"/>
      <c r="G29" s="2"/>
      <c r="H29" s="75"/>
    </row>
    <row r="30" spans="1:8" ht="19.8" customHeight="1">
      <c r="A30" s="34">
        <v>1</v>
      </c>
      <c r="B30" s="141" t="s">
        <v>15</v>
      </c>
      <c r="C30" s="72"/>
      <c r="D30" s="72"/>
      <c r="E30" s="66"/>
      <c r="F30" s="12"/>
      <c r="G30" s="2"/>
      <c r="H30" s="75"/>
    </row>
    <row r="31" spans="1:8" ht="19.8" customHeight="1">
      <c r="A31" s="135">
        <v>2</v>
      </c>
      <c r="B31" s="123" t="s">
        <v>17</v>
      </c>
      <c r="C31" s="147"/>
      <c r="D31" s="147"/>
      <c r="E31" s="108"/>
      <c r="F31" s="134"/>
      <c r="G31" s="2"/>
      <c r="H31" s="75"/>
    </row>
    <row r="32" spans="1:8" ht="21.6" customHeight="1">
      <c r="A32" s="133" t="s">
        <v>4</v>
      </c>
      <c r="B32" s="132" t="s">
        <v>27</v>
      </c>
      <c r="C32" s="150">
        <f>C33</f>
        <v>3811028200</v>
      </c>
      <c r="D32" s="150">
        <f>D33</f>
        <v>2450001782</v>
      </c>
      <c r="E32" s="113">
        <f>D32/C32*100</f>
        <v>64.287159617449177</v>
      </c>
      <c r="F32" s="148"/>
      <c r="G32" s="2"/>
      <c r="H32" s="75"/>
    </row>
    <row r="33" spans="1:9" ht="21.6" customHeight="1">
      <c r="A33" s="34" t="s">
        <v>1</v>
      </c>
      <c r="B33" s="45" t="s">
        <v>32</v>
      </c>
      <c r="C33" s="49">
        <f>C36</f>
        <v>3811028200</v>
      </c>
      <c r="D33" s="50">
        <f>D36</f>
        <v>2450001782</v>
      </c>
      <c r="E33" s="66">
        <f>D33/C33*100</f>
        <v>64.287159617449177</v>
      </c>
      <c r="F33" s="86"/>
      <c r="G33" s="2" t="s">
        <v>81</v>
      </c>
      <c r="H33" s="75"/>
      <c r="I33" s="87" t="s">
        <v>41</v>
      </c>
    </row>
    <row r="34" spans="1:9" ht="21.6" customHeight="1">
      <c r="A34" s="34">
        <v>1</v>
      </c>
      <c r="B34" s="45" t="s">
        <v>129</v>
      </c>
      <c r="C34" s="51"/>
      <c r="D34" s="51"/>
      <c r="E34" s="66"/>
      <c r="F34" s="86"/>
      <c r="G34" s="2"/>
      <c r="H34" s="75"/>
      <c r="I34" s="87" t="s">
        <v>60</v>
      </c>
    </row>
    <row r="35" spans="1:9" ht="25.5" customHeight="1">
      <c r="A35" s="34">
        <v>2</v>
      </c>
      <c r="B35" s="45" t="s">
        <v>130</v>
      </c>
      <c r="C35" s="54"/>
      <c r="D35" s="54"/>
      <c r="E35" s="66"/>
      <c r="F35" s="12"/>
      <c r="G35" s="2"/>
      <c r="H35" s="75"/>
      <c r="I35" s="78" t="s">
        <v>44</v>
      </c>
    </row>
    <row r="36" spans="1:9" ht="31.2">
      <c r="A36" s="34">
        <v>3</v>
      </c>
      <c r="B36" s="45" t="s">
        <v>131</v>
      </c>
      <c r="C36" s="57">
        <f>C37+C38</f>
        <v>3811028200</v>
      </c>
      <c r="D36" s="57">
        <f>D37+D38</f>
        <v>2450001782</v>
      </c>
      <c r="E36" s="66">
        <f>D36/C36*100</f>
        <v>64.287159617449177</v>
      </c>
      <c r="F36" s="86"/>
      <c r="G36" s="2"/>
      <c r="H36" s="75"/>
      <c r="I36" s="79" t="s">
        <v>84</v>
      </c>
    </row>
    <row r="37" spans="1:9" ht="22.8" customHeight="1">
      <c r="A37" s="13" t="s">
        <v>25</v>
      </c>
      <c r="B37" s="48" t="s">
        <v>60</v>
      </c>
      <c r="C37" s="145">
        <f>'Bieu 3 Q4'!C37</f>
        <v>3620000000</v>
      </c>
      <c r="D37" s="145">
        <f>'Bieu 3 9 tháng'!D37+'Bieu 3 Q4'!D37</f>
        <v>2408973582</v>
      </c>
      <c r="E37" s="66">
        <f>D37/C37*100</f>
        <v>66.546231546961323</v>
      </c>
      <c r="F37" s="86"/>
      <c r="G37" s="2"/>
      <c r="H37" s="75"/>
      <c r="I37" s="80" t="s">
        <v>85</v>
      </c>
    </row>
    <row r="38" spans="1:9" ht="22.8" customHeight="1">
      <c r="A38" s="13" t="s">
        <v>26</v>
      </c>
      <c r="B38" s="48" t="s">
        <v>22</v>
      </c>
      <c r="C38" s="145">
        <f>'Bieu 3 Q4'!C38</f>
        <v>191028200</v>
      </c>
      <c r="D38" s="145">
        <f>'Bieu 3 9 tháng'!D38+'Bieu 3 Q4'!D38</f>
        <v>41028200</v>
      </c>
      <c r="E38" s="66">
        <f>D38/C38*100</f>
        <v>21.477561951586203</v>
      </c>
      <c r="F38" s="86"/>
      <c r="G38" s="2"/>
      <c r="H38" s="75"/>
      <c r="I38" s="79" t="s">
        <v>86</v>
      </c>
    </row>
    <row r="39" spans="1:9" ht="21" customHeight="1">
      <c r="A39" s="34">
        <v>4</v>
      </c>
      <c r="B39" s="45" t="s">
        <v>65</v>
      </c>
      <c r="C39" s="57"/>
      <c r="D39" s="57"/>
      <c r="E39" s="66"/>
      <c r="F39" s="86"/>
      <c r="G39" s="2"/>
      <c r="H39" s="75"/>
      <c r="I39" s="79" t="s">
        <v>87</v>
      </c>
    </row>
    <row r="40" spans="1:9" ht="21" customHeight="1">
      <c r="A40" s="34">
        <v>5</v>
      </c>
      <c r="B40" s="45" t="s">
        <v>133</v>
      </c>
      <c r="C40" s="57"/>
      <c r="D40" s="57"/>
      <c r="E40" s="66"/>
      <c r="F40" s="86"/>
      <c r="G40" s="2"/>
      <c r="H40" s="75"/>
      <c r="I40" s="79" t="s">
        <v>88</v>
      </c>
    </row>
    <row r="41" spans="1:9" ht="21" customHeight="1">
      <c r="A41" s="34">
        <v>6</v>
      </c>
      <c r="B41" s="45" t="s">
        <v>132</v>
      </c>
      <c r="C41" s="57"/>
      <c r="D41" s="57"/>
      <c r="E41" s="66"/>
      <c r="F41" s="86"/>
      <c r="G41" s="2"/>
      <c r="H41" s="75"/>
      <c r="I41" s="79" t="s">
        <v>89</v>
      </c>
    </row>
    <row r="42" spans="1:9" ht="21" customHeight="1">
      <c r="A42" s="34">
        <v>7</v>
      </c>
      <c r="B42" s="45" t="s">
        <v>134</v>
      </c>
      <c r="C42" s="57"/>
      <c r="D42" s="57"/>
      <c r="E42" s="66"/>
      <c r="F42" s="86"/>
      <c r="G42" s="2"/>
      <c r="H42" s="75"/>
      <c r="I42" s="81" t="s">
        <v>90</v>
      </c>
    </row>
    <row r="43" spans="1:9" ht="22.2" customHeight="1">
      <c r="A43" s="34">
        <v>8</v>
      </c>
      <c r="B43" s="45" t="s">
        <v>135</v>
      </c>
      <c r="C43" s="57"/>
      <c r="D43" s="57"/>
      <c r="E43" s="66"/>
      <c r="F43" s="86"/>
      <c r="G43" s="2"/>
      <c r="H43" s="75"/>
      <c r="I43" s="79" t="s">
        <v>51</v>
      </c>
    </row>
    <row r="44" spans="1:9" ht="30" customHeight="1">
      <c r="A44" s="34">
        <v>9</v>
      </c>
      <c r="B44" s="45" t="s">
        <v>136</v>
      </c>
      <c r="C44" s="57"/>
      <c r="D44" s="57"/>
      <c r="E44" s="66"/>
      <c r="F44" s="86"/>
      <c r="G44" s="2"/>
      <c r="H44" s="75"/>
      <c r="I44" s="79" t="s">
        <v>91</v>
      </c>
    </row>
    <row r="45" spans="1:9" ht="21" customHeight="1">
      <c r="A45" s="135">
        <v>10</v>
      </c>
      <c r="B45" s="123" t="s">
        <v>137</v>
      </c>
      <c r="C45" s="107"/>
      <c r="D45" s="107"/>
      <c r="E45" s="108"/>
      <c r="F45" s="146"/>
      <c r="G45" s="2"/>
      <c r="H45" s="75"/>
      <c r="I45" s="83" t="s">
        <v>92</v>
      </c>
    </row>
    <row r="46" spans="1:9" s="31" customFormat="1" ht="25.2" customHeight="1">
      <c r="A46" s="122">
        <v>10</v>
      </c>
      <c r="B46" s="123" t="s">
        <v>137</v>
      </c>
      <c r="C46" s="124"/>
      <c r="D46" s="125"/>
      <c r="E46" s="126"/>
      <c r="F46" s="127"/>
      <c r="G46" s="38"/>
      <c r="H46" s="88"/>
      <c r="I46" s="84"/>
    </row>
    <row r="47" spans="1:9" ht="33.6" hidden="1" customHeight="1">
      <c r="A47" s="116"/>
      <c r="B47" s="117"/>
      <c r="C47" s="118"/>
      <c r="D47" s="119"/>
      <c r="E47" s="120"/>
      <c r="F47" s="121"/>
      <c r="G47" s="2"/>
      <c r="H47" s="75"/>
      <c r="I47" s="87"/>
    </row>
    <row r="48" spans="1:9" ht="33.6" hidden="1" customHeight="1">
      <c r="A48" s="47"/>
      <c r="B48" s="48"/>
      <c r="C48" s="51"/>
      <c r="D48" s="115"/>
      <c r="E48" s="66"/>
      <c r="F48" s="90"/>
      <c r="G48" s="2"/>
      <c r="H48" s="75"/>
      <c r="I48" s="87"/>
    </row>
    <row r="49" spans="1:9" ht="33.6" hidden="1" customHeight="1">
      <c r="A49" s="47"/>
      <c r="B49" s="48"/>
      <c r="C49" s="51"/>
      <c r="D49" s="115"/>
      <c r="E49" s="66"/>
      <c r="F49" s="90"/>
      <c r="G49" s="2"/>
      <c r="H49" s="75"/>
      <c r="I49" s="87"/>
    </row>
    <row r="50" spans="1:9" ht="25.5" hidden="1" customHeight="1">
      <c r="A50" s="47"/>
      <c r="B50" s="48"/>
      <c r="C50" s="51"/>
      <c r="D50" s="115"/>
      <c r="E50" s="66"/>
      <c r="F50" s="90"/>
      <c r="G50" s="2"/>
      <c r="H50" s="75"/>
      <c r="I50" s="87"/>
    </row>
    <row r="51" spans="1:9" ht="25.5" hidden="1" customHeight="1">
      <c r="A51" s="52">
        <v>1</v>
      </c>
      <c r="B51" s="53" t="s">
        <v>69</v>
      </c>
      <c r="C51" s="54">
        <v>2894000000</v>
      </c>
      <c r="D51" s="54">
        <f>SUM(D52:D58)</f>
        <v>641042695</v>
      </c>
      <c r="E51" s="66"/>
      <c r="F51" s="90">
        <f t="shared" ref="F51:F68" si="1">D51/H51</f>
        <v>0.6179491921503123</v>
      </c>
      <c r="G51" s="2"/>
      <c r="H51" s="75">
        <v>1037371200</v>
      </c>
      <c r="I51" s="78" t="s">
        <v>44</v>
      </c>
    </row>
    <row r="52" spans="1:9" ht="25.5" hidden="1" customHeight="1">
      <c r="A52" s="55"/>
      <c r="B52" s="56" t="s">
        <v>45</v>
      </c>
      <c r="C52" s="57">
        <f>'Biểu 3 Q1'!C36</f>
        <v>3770000000</v>
      </c>
      <c r="D52" s="57">
        <v>309785901</v>
      </c>
      <c r="E52" s="66">
        <f>D52/C52*100</f>
        <v>8.2171326525198936</v>
      </c>
      <c r="F52" s="90">
        <f t="shared" si="1"/>
        <v>0.83482983706602976</v>
      </c>
      <c r="G52" s="2"/>
      <c r="H52" s="75">
        <v>371076700</v>
      </c>
      <c r="I52" s="79" t="s">
        <v>84</v>
      </c>
    </row>
    <row r="53" spans="1:9" ht="33" hidden="1" customHeight="1">
      <c r="A53" s="55"/>
      <c r="B53" s="58" t="s">
        <v>70</v>
      </c>
      <c r="C53" s="57">
        <f>'Biểu 3 Q1'!C37</f>
        <v>3620000000</v>
      </c>
      <c r="D53" s="59"/>
      <c r="E53" s="66"/>
      <c r="F53" s="90">
        <f t="shared" si="1"/>
        <v>0</v>
      </c>
      <c r="G53" s="2"/>
      <c r="H53" s="75">
        <v>256467300</v>
      </c>
      <c r="I53" s="80" t="s">
        <v>85</v>
      </c>
    </row>
    <row r="54" spans="1:9" ht="25.5" hidden="1" customHeight="1">
      <c r="A54" s="55"/>
      <c r="B54" s="56" t="s">
        <v>46</v>
      </c>
      <c r="C54" s="57">
        <f>'Biểu 3 Q1'!C38</f>
        <v>150000000</v>
      </c>
      <c r="D54" s="57">
        <v>243772814</v>
      </c>
      <c r="E54" s="66">
        <f>D54/C54*100</f>
        <v>162.51520933333333</v>
      </c>
      <c r="F54" s="90">
        <f t="shared" si="1"/>
        <v>0.9531068924194529</v>
      </c>
      <c r="G54" s="2"/>
      <c r="H54" s="75">
        <v>255766500</v>
      </c>
      <c r="I54" s="79" t="s">
        <v>86</v>
      </c>
    </row>
    <row r="55" spans="1:9" ht="25.5" hidden="1" customHeight="1">
      <c r="A55" s="55"/>
      <c r="B55" s="56" t="s">
        <v>47</v>
      </c>
      <c r="C55" s="57">
        <f>'Biểu 3 Q1'!C39</f>
        <v>0</v>
      </c>
      <c r="D55" s="57"/>
      <c r="E55" s="66" t="e">
        <f t="shared" ref="E55:E73" si="2">D55/C55*100</f>
        <v>#DIV/0!</v>
      </c>
      <c r="F55" s="90"/>
      <c r="G55" s="2"/>
      <c r="H55" s="75"/>
      <c r="I55" s="79" t="s">
        <v>87</v>
      </c>
    </row>
    <row r="56" spans="1:9" ht="25.5" hidden="1" customHeight="1">
      <c r="A56" s="105"/>
      <c r="B56" s="106" t="s">
        <v>48</v>
      </c>
      <c r="C56" s="107">
        <f>'Biểu 3 Q1'!C40</f>
        <v>0</v>
      </c>
      <c r="D56" s="107"/>
      <c r="E56" s="108" t="e">
        <f t="shared" si="2"/>
        <v>#DIV/0!</v>
      </c>
      <c r="F56" s="109"/>
      <c r="G56" s="2"/>
      <c r="H56" s="75"/>
      <c r="I56" s="79" t="s">
        <v>88</v>
      </c>
    </row>
    <row r="57" spans="1:9" ht="25.5" hidden="1" customHeight="1">
      <c r="A57" s="110"/>
      <c r="B57" s="111" t="s">
        <v>49</v>
      </c>
      <c r="C57" s="112">
        <f>'Biểu 3 Q1'!C41</f>
        <v>0</v>
      </c>
      <c r="D57" s="112">
        <v>82268980</v>
      </c>
      <c r="E57" s="113" t="e">
        <f t="shared" si="2"/>
        <v>#DIV/0!</v>
      </c>
      <c r="F57" s="114">
        <f t="shared" si="1"/>
        <v>0.53400367517478498</v>
      </c>
      <c r="G57" s="2"/>
      <c r="H57" s="75">
        <v>154060700</v>
      </c>
      <c r="I57" s="79" t="s">
        <v>89</v>
      </c>
    </row>
    <row r="58" spans="1:9" ht="33.6" hidden="1" customHeight="1">
      <c r="A58" s="55"/>
      <c r="B58" s="68" t="s">
        <v>50</v>
      </c>
      <c r="C58" s="57">
        <f>'Biểu 3 Q1'!C42</f>
        <v>0</v>
      </c>
      <c r="D58" s="57">
        <v>5215000</v>
      </c>
      <c r="E58" s="66"/>
      <c r="F58" s="90"/>
      <c r="G58" s="2"/>
      <c r="H58" s="75"/>
      <c r="I58" s="81" t="s">
        <v>90</v>
      </c>
    </row>
    <row r="59" spans="1:9" ht="25.5" hidden="1" customHeight="1">
      <c r="A59" s="52">
        <v>2</v>
      </c>
      <c r="B59" s="53" t="s">
        <v>51</v>
      </c>
      <c r="C59" s="54">
        <v>580000000</v>
      </c>
      <c r="D59" s="54">
        <f>SUM(D60:D69)</f>
        <v>155333933</v>
      </c>
      <c r="E59" s="66">
        <f t="shared" si="2"/>
        <v>26.781712586206897</v>
      </c>
      <c r="F59" s="90">
        <f t="shared" si="1"/>
        <v>0.48992823201505215</v>
      </c>
      <c r="G59" s="2"/>
      <c r="H59" s="75">
        <v>317054464</v>
      </c>
      <c r="I59" s="78" t="s">
        <v>51</v>
      </c>
    </row>
    <row r="60" spans="1:9" ht="25.5" hidden="1" customHeight="1">
      <c r="A60" s="55"/>
      <c r="B60" s="60" t="s">
        <v>71</v>
      </c>
      <c r="C60" s="57">
        <f>'Biểu 3 Q1'!C44</f>
        <v>0</v>
      </c>
      <c r="D60" s="57">
        <v>7442933</v>
      </c>
      <c r="E60" s="66" t="e">
        <f t="shared" si="2"/>
        <v>#DIV/0!</v>
      </c>
      <c r="F60" s="90">
        <f t="shared" si="1"/>
        <v>0.39776757552093966</v>
      </c>
      <c r="G60" s="2"/>
      <c r="H60" s="75">
        <v>18711764</v>
      </c>
      <c r="I60" s="82" t="s">
        <v>91</v>
      </c>
    </row>
    <row r="61" spans="1:9" ht="25.5" hidden="1" customHeight="1">
      <c r="A61" s="55"/>
      <c r="B61" s="60" t="s">
        <v>72</v>
      </c>
      <c r="C61" s="57">
        <f>'Biểu 3 Q1'!C45</f>
        <v>0</v>
      </c>
      <c r="D61" s="57">
        <v>7110000</v>
      </c>
      <c r="E61" s="66" t="e">
        <f t="shared" si="2"/>
        <v>#DIV/0!</v>
      </c>
      <c r="F61" s="90">
        <f t="shared" si="1"/>
        <v>0.13907090464547678</v>
      </c>
      <c r="G61" s="2"/>
      <c r="H61" s="75">
        <v>51125000</v>
      </c>
      <c r="I61" s="83" t="s">
        <v>92</v>
      </c>
    </row>
    <row r="62" spans="1:9" ht="25.5" hidden="1" customHeight="1">
      <c r="A62" s="55"/>
      <c r="B62" s="60" t="s">
        <v>73</v>
      </c>
      <c r="C62" s="57" t="e">
        <f>'Biểu 3 Q1'!#REF!</f>
        <v>#REF!</v>
      </c>
      <c r="D62" s="57">
        <v>3341800</v>
      </c>
      <c r="E62" s="66" t="e">
        <f t="shared" si="2"/>
        <v>#REF!</v>
      </c>
      <c r="F62" s="90">
        <f t="shared" si="1"/>
        <v>31.319587628865978</v>
      </c>
      <c r="G62" s="2"/>
      <c r="H62" s="75">
        <v>106700</v>
      </c>
      <c r="I62" s="82" t="s">
        <v>93</v>
      </c>
    </row>
    <row r="63" spans="1:9" ht="25.5" hidden="1" customHeight="1">
      <c r="A63" s="55"/>
      <c r="B63" s="60" t="s">
        <v>74</v>
      </c>
      <c r="C63" s="57" t="e">
        <f>'Biểu 3 Q1'!#REF!</f>
        <v>#REF!</v>
      </c>
      <c r="D63" s="57"/>
      <c r="E63" s="66" t="e">
        <f t="shared" si="2"/>
        <v>#REF!</v>
      </c>
      <c r="F63" s="90"/>
      <c r="G63" s="2"/>
      <c r="H63" s="75"/>
      <c r="I63" s="83" t="s">
        <v>94</v>
      </c>
    </row>
    <row r="64" spans="1:9" ht="25.5" hidden="1" customHeight="1">
      <c r="A64" s="55"/>
      <c r="B64" s="60" t="s">
        <v>75</v>
      </c>
      <c r="C64" s="57" t="e">
        <f>'Biểu 3 Q1'!#REF!</f>
        <v>#REF!</v>
      </c>
      <c r="D64" s="57">
        <v>3000000</v>
      </c>
      <c r="E64" s="66" t="e">
        <f t="shared" si="2"/>
        <v>#REF!</v>
      </c>
      <c r="F64" s="90">
        <f t="shared" si="1"/>
        <v>0.45180722891566266</v>
      </c>
      <c r="G64" s="2"/>
      <c r="H64" s="75">
        <v>6640000</v>
      </c>
      <c r="I64" s="83" t="s">
        <v>95</v>
      </c>
    </row>
    <row r="65" spans="1:9" ht="25.5" hidden="1" customHeight="1">
      <c r="A65" s="55"/>
      <c r="B65" s="60" t="s">
        <v>76</v>
      </c>
      <c r="C65" s="57" t="e">
        <f>'Biểu 3 Q1'!#REF!</f>
        <v>#REF!</v>
      </c>
      <c r="D65" s="57">
        <v>12784200</v>
      </c>
      <c r="E65" s="66" t="e">
        <f t="shared" si="2"/>
        <v>#REF!</v>
      </c>
      <c r="F65" s="90">
        <f t="shared" si="1"/>
        <v>0.58794150110375276</v>
      </c>
      <c r="G65" s="2"/>
      <c r="H65" s="75">
        <v>21744000</v>
      </c>
      <c r="I65" s="83" t="s">
        <v>96</v>
      </c>
    </row>
    <row r="66" spans="1:9" ht="45.75" hidden="1" customHeight="1">
      <c r="A66" s="55"/>
      <c r="B66" s="58" t="s">
        <v>77</v>
      </c>
      <c r="C66" s="57" t="e">
        <f>'Biểu 3 Q1'!#REF!</f>
        <v>#REF!</v>
      </c>
      <c r="D66" s="57">
        <v>46766000</v>
      </c>
      <c r="E66" s="66" t="e">
        <f t="shared" si="2"/>
        <v>#REF!</v>
      </c>
      <c r="F66" s="90">
        <f t="shared" si="1"/>
        <v>0.27429382507507505</v>
      </c>
      <c r="G66" s="2"/>
      <c r="H66" s="75">
        <v>170496000</v>
      </c>
      <c r="I66" s="82" t="s">
        <v>97</v>
      </c>
    </row>
    <row r="67" spans="1:9" ht="31.5" hidden="1" customHeight="1">
      <c r="A67" s="55"/>
      <c r="B67" s="58" t="s">
        <v>52</v>
      </c>
      <c r="C67" s="57" t="e">
        <f>'Biểu 3 Q1'!#REF!</f>
        <v>#REF!</v>
      </c>
      <c r="D67" s="57"/>
      <c r="E67" s="66">
        <v>128</v>
      </c>
      <c r="F67" s="90" t="e">
        <f t="shared" si="1"/>
        <v>#DIV/0!</v>
      </c>
      <c r="G67" s="2"/>
      <c r="H67" s="75">
        <v>0</v>
      </c>
      <c r="I67" s="81" t="s">
        <v>98</v>
      </c>
    </row>
    <row r="68" spans="1:9" ht="31.2" hidden="1">
      <c r="A68" s="55"/>
      <c r="B68" s="61" t="s">
        <v>78</v>
      </c>
      <c r="C68" s="57" t="e">
        <f>'Biểu 3 Q1'!#REF!</f>
        <v>#REF!</v>
      </c>
      <c r="D68" s="57">
        <v>74889000</v>
      </c>
      <c r="E68" s="66" t="e">
        <f t="shared" si="2"/>
        <v>#REF!</v>
      </c>
      <c r="F68" s="90">
        <f t="shared" si="1"/>
        <v>1.552715058779623</v>
      </c>
      <c r="G68" s="2"/>
      <c r="H68" s="75">
        <v>48231000</v>
      </c>
      <c r="I68" s="84" t="s">
        <v>99</v>
      </c>
    </row>
    <row r="69" spans="1:9" ht="25.5" hidden="1" customHeight="1">
      <c r="A69" s="52"/>
      <c r="B69" s="56" t="s">
        <v>53</v>
      </c>
      <c r="C69" s="57" t="e">
        <f>'Biểu 3 Q1'!#REF!</f>
        <v>#REF!</v>
      </c>
      <c r="D69" s="57"/>
      <c r="E69" s="66" t="e">
        <f t="shared" si="2"/>
        <v>#REF!</v>
      </c>
      <c r="F69" s="90">
        <f>D69/H69</f>
        <v>0</v>
      </c>
      <c r="G69" s="2"/>
      <c r="H69" s="75">
        <v>12000000</v>
      </c>
      <c r="I69" s="85" t="s">
        <v>100</v>
      </c>
    </row>
    <row r="70" spans="1:9" ht="25.5" hidden="1" customHeight="1">
      <c r="A70" s="52">
        <v>3</v>
      </c>
      <c r="B70" s="53" t="s">
        <v>54</v>
      </c>
      <c r="C70" s="54">
        <v>20000000</v>
      </c>
      <c r="D70" s="54">
        <f>D71</f>
        <v>351000</v>
      </c>
      <c r="E70" s="66">
        <f t="shared" si="2"/>
        <v>1.7549999999999999</v>
      </c>
      <c r="F70" s="90">
        <f>D70/H70</f>
        <v>4.8393034160518732E-3</v>
      </c>
      <c r="G70" s="2"/>
      <c r="H70" s="75">
        <v>72531100</v>
      </c>
      <c r="I70" s="85" t="s">
        <v>101</v>
      </c>
    </row>
    <row r="71" spans="1:9" ht="25.5" hidden="1" customHeight="1">
      <c r="A71" s="62"/>
      <c r="B71" s="56" t="s">
        <v>55</v>
      </c>
      <c r="C71" s="57" t="e">
        <f>'Biểu 3 Q1'!#REF!</f>
        <v>#REF!</v>
      </c>
      <c r="D71" s="57">
        <v>351000</v>
      </c>
      <c r="E71" s="66" t="e">
        <f t="shared" si="2"/>
        <v>#REF!</v>
      </c>
      <c r="F71" s="90">
        <f>D71/H70</f>
        <v>4.8393034160518732E-3</v>
      </c>
      <c r="G71" s="2"/>
      <c r="H71" s="77">
        <v>72531100</v>
      </c>
      <c r="I71" s="84" t="s">
        <v>102</v>
      </c>
    </row>
    <row r="72" spans="1:9" s="31" customFormat="1" ht="25.5" hidden="1" customHeight="1">
      <c r="A72" s="44" t="s">
        <v>16</v>
      </c>
      <c r="B72" s="45" t="s">
        <v>24</v>
      </c>
      <c r="C72" s="63">
        <f>C73</f>
        <v>250000000</v>
      </c>
      <c r="D72" s="64"/>
      <c r="E72" s="66">
        <f t="shared" si="2"/>
        <v>0</v>
      </c>
      <c r="F72" s="67"/>
      <c r="G72" s="30"/>
      <c r="I72" s="79" t="s">
        <v>103</v>
      </c>
    </row>
    <row r="73" spans="1:9" ht="54" hidden="1" customHeight="1">
      <c r="A73" s="41"/>
      <c r="B73" s="42" t="s">
        <v>77</v>
      </c>
      <c r="C73" s="43">
        <v>250000000</v>
      </c>
      <c r="D73" s="43"/>
      <c r="E73" s="65">
        <f t="shared" si="2"/>
        <v>0</v>
      </c>
      <c r="F73" s="89"/>
      <c r="G73" s="2"/>
      <c r="H73" s="75"/>
    </row>
    <row r="75" spans="1:9">
      <c r="D75" s="228" t="s">
        <v>66</v>
      </c>
      <c r="E75" s="228"/>
      <c r="F75" s="228"/>
    </row>
    <row r="76" spans="1:9">
      <c r="D76" s="222"/>
      <c r="E76" s="222"/>
      <c r="F76" s="222"/>
    </row>
    <row r="77" spans="1:9">
      <c r="D77" s="223"/>
      <c r="E77" s="223"/>
      <c r="F77" s="223"/>
    </row>
    <row r="78" spans="1:9">
      <c r="D78" s="222"/>
      <c r="E78" s="222"/>
      <c r="F78" s="222"/>
    </row>
    <row r="81" spans="4:6">
      <c r="D81" s="221" t="s">
        <v>112</v>
      </c>
      <c r="E81" s="221"/>
      <c r="F81" s="221"/>
    </row>
  </sheetData>
  <mergeCells count="20">
    <mergeCell ref="A11:F11"/>
    <mergeCell ref="B1:E1"/>
    <mergeCell ref="A2:B2"/>
    <mergeCell ref="C2:F2"/>
    <mergeCell ref="A3:B3"/>
    <mergeCell ref="C3:F3"/>
    <mergeCell ref="C4:F4"/>
    <mergeCell ref="C5:F5"/>
    <mergeCell ref="A6:F6"/>
    <mergeCell ref="A7:F7"/>
    <mergeCell ref="A8:F8"/>
    <mergeCell ref="A10:F10"/>
    <mergeCell ref="A9:F9"/>
    <mergeCell ref="D81:F81"/>
    <mergeCell ref="A12:F12"/>
    <mergeCell ref="E13:F13"/>
    <mergeCell ref="D75:F75"/>
    <mergeCell ref="D76:F76"/>
    <mergeCell ref="D77:F77"/>
    <mergeCell ref="D78:F78"/>
  </mergeCells>
  <pageMargins left="0.31496062992126" right="0" top="0.74" bottom="0.55118110236220497" header="0.31496062992126" footer="0.31496062992126"/>
  <pageSetup paperSize="9" scale="9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Bieu 2 đầu năm</vt:lpstr>
      <vt:lpstr>B2 Đ1</vt:lpstr>
      <vt:lpstr>Biểu 3 Q1</vt:lpstr>
      <vt:lpstr>Bieu 3 Q2</vt:lpstr>
      <vt:lpstr>Bieu 3 6 tháng</vt:lpstr>
      <vt:lpstr>Bieu 3 Q3</vt:lpstr>
      <vt:lpstr>Bieu 3 9 tháng</vt:lpstr>
      <vt:lpstr>Bieu 3 Q4</vt:lpstr>
      <vt:lpstr>Bieu 3 12 tháng</vt:lpstr>
      <vt:lpstr>Bieu 4 QT 2021</vt:lpstr>
      <vt:lpstr>Bieu 4 Thu ngoai</vt:lpstr>
      <vt:lpstr>Bieu 4 Thu ngoai nam học</vt:lpstr>
      <vt:lpstr>'Bieu 2 đầu năm'!Print_Titles</vt:lpstr>
      <vt:lpstr>'Bieu 3 12 tháng'!Print_Titles</vt:lpstr>
      <vt:lpstr>'Bieu 3 6 tháng'!Print_Titles</vt:lpstr>
      <vt:lpstr>'Bieu 3 9 tháng'!Print_Titles</vt:lpstr>
      <vt:lpstr>'Biểu 3 Q1'!Print_Titles</vt:lpstr>
      <vt:lpstr>'Bieu 3 Q2'!Print_Titles</vt:lpstr>
      <vt:lpstr>'Bieu 3 Q3'!Print_Titles</vt:lpstr>
      <vt:lpstr>'Bieu 3 Q4'!Print_Titles</vt:lpstr>
      <vt:lpstr>'Bieu 4 QT 2021'!Print_Titles</vt:lpstr>
      <vt:lpstr>'Bieu 4 Thu ngoai'!Print_Titles</vt:lpstr>
      <vt:lpstr>'Bieu 4 Thu ngoai nam học'!Print_Titles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Dell</cp:lastModifiedBy>
  <cp:lastPrinted>2022-10-19T10:49:54Z</cp:lastPrinted>
  <dcterms:created xsi:type="dcterms:W3CDTF">2016-10-14T10:52:32Z</dcterms:created>
  <dcterms:modified xsi:type="dcterms:W3CDTF">2022-11-28T10:51:27Z</dcterms:modified>
</cp:coreProperties>
</file>