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Desktop\công khai hóa 2021\"/>
    </mc:Choice>
  </mc:AlternateContent>
  <bookViews>
    <workbookView xWindow="0" yWindow="0" windowWidth="20460" windowHeight="7680" tabRatio="870" firstSheet="2" activeTab="8"/>
  </bookViews>
  <sheets>
    <sheet name="Bieu 2 đầu năm" sheetId="2" r:id="rId1"/>
    <sheet name="B2 Giam" sheetId="26" r:id="rId2"/>
    <sheet name="B2 Đ1" sheetId="40" r:id="rId3"/>
    <sheet name="B2 Đ2" sheetId="41" r:id="rId4"/>
    <sheet name="B2 Đ3" sheetId="42" r:id="rId5"/>
    <sheet name="B2 Đ4" sheetId="43" r:id="rId6"/>
    <sheet name="B2 Đ5" sheetId="44" r:id="rId7"/>
    <sheet name="Biểu 3 Q1" sheetId="20" r:id="rId8"/>
    <sheet name="Bieu 3 Q2" sheetId="23" r:id="rId9"/>
    <sheet name="Bieu 3 6 tháng" sheetId="31" r:id="rId10"/>
    <sheet name="Bieu 3 Q3" sheetId="32" r:id="rId11"/>
    <sheet name="Bieu 3 9 tháng" sheetId="38" r:id="rId12"/>
    <sheet name="Bieu 3 Q4" sheetId="33" r:id="rId13"/>
    <sheet name="Bieu 4 QT 2021" sheetId="39" r:id="rId14"/>
    <sheet name="Bieu 4 Thu ngoai" sheetId="30" r:id="rId15"/>
  </sheets>
  <definedNames>
    <definedName name="_xlnm.Print_Area" localSheetId="13" xml:space="preserve">        'Bieu 4 QT 2021'!$A$1:$I$54</definedName>
    <definedName name="_xlnm.Print_Area" localSheetId="14">'Bieu 4 Thu ngoai'!$A$1:$I$27</definedName>
    <definedName name="_xlnm.Print_Titles" localSheetId="2">'B2 Đ1'!#REF!</definedName>
    <definedName name="_xlnm.Print_Titles" localSheetId="3">'B2 Đ2'!#REF!</definedName>
    <definedName name="_xlnm.Print_Titles" localSheetId="4">'B2 Đ3'!#REF!</definedName>
    <definedName name="_xlnm.Print_Titles" localSheetId="5">'B2 Đ4'!#REF!</definedName>
    <definedName name="_xlnm.Print_Titles" localSheetId="6">'B2 Đ5'!#REF!</definedName>
    <definedName name="_xlnm.Print_Titles" localSheetId="1">'B2 Giam'!#REF!</definedName>
    <definedName name="_xlnm.Print_Titles" localSheetId="0">'Bieu 2 đầu năm'!$9:$9</definedName>
    <definedName name="_xlnm.Print_Titles" localSheetId="9">'Bieu 3 6 tháng'!$13:$13</definedName>
    <definedName name="_xlnm.Print_Titles" localSheetId="11">'Bieu 3 9 tháng'!$13:$13</definedName>
    <definedName name="_xlnm.Print_Titles" localSheetId="7">'Biểu 3 Q1'!$13:$14</definedName>
    <definedName name="_xlnm.Print_Titles" localSheetId="8">'Bieu 3 Q2'!$13:$13</definedName>
    <definedName name="_xlnm.Print_Titles" localSheetId="10">'Bieu 3 Q3'!$13:$13</definedName>
    <definedName name="_xlnm.Print_Titles" localSheetId="12">'Bieu 3 Q4'!$13:$13</definedName>
    <definedName name="_xlnm.Print_Titles" localSheetId="13">'Bieu 4 QT 2021'!$9:$9</definedName>
    <definedName name="_xlnm.Print_Titles" localSheetId="14">'Bieu 4 Thu ngoai'!$9:$9</definedName>
  </definedNames>
  <calcPr calcId="162913"/>
</workbook>
</file>

<file path=xl/calcChain.xml><?xml version="1.0" encoding="utf-8"?>
<calcChain xmlns="http://schemas.openxmlformats.org/spreadsheetml/2006/main">
  <c r="C33" i="39" l="1"/>
  <c r="C36" i="20"/>
  <c r="C33" i="44"/>
  <c r="C25" i="44" s="1"/>
  <c r="C33" i="43"/>
  <c r="C25" i="43" s="1"/>
  <c r="C33" i="42"/>
  <c r="C25" i="42" s="1"/>
  <c r="C33" i="41"/>
  <c r="C25" i="41" s="1"/>
  <c r="C33" i="40"/>
  <c r="C25" i="40" s="1"/>
  <c r="D22" i="39" l="1"/>
  <c r="D21" i="39"/>
  <c r="C21" i="39"/>
  <c r="D16" i="39"/>
  <c r="D15" i="39" s="1"/>
  <c r="D12" i="39" s="1"/>
  <c r="C15" i="39"/>
  <c r="C12" i="39" s="1"/>
  <c r="C11" i="39" s="1"/>
  <c r="D33" i="39"/>
  <c r="C37" i="23"/>
  <c r="C37" i="31" s="1"/>
  <c r="C36" i="23"/>
  <c r="C36" i="31" s="1"/>
  <c r="D37" i="38"/>
  <c r="D36" i="31"/>
  <c r="D36" i="38" s="1"/>
  <c r="D35" i="33"/>
  <c r="F21" i="33"/>
  <c r="G16" i="33"/>
  <c r="D16" i="33"/>
  <c r="F16" i="33" s="1"/>
  <c r="C16" i="33"/>
  <c r="C15" i="33" s="1"/>
  <c r="G15" i="33"/>
  <c r="D15" i="33"/>
  <c r="F15" i="33" s="1"/>
  <c r="F21" i="38"/>
  <c r="G16" i="38"/>
  <c r="F16" i="38" s="1"/>
  <c r="D16" i="38"/>
  <c r="C16" i="38"/>
  <c r="C15" i="38" s="1"/>
  <c r="G15" i="38"/>
  <c r="D15" i="38"/>
  <c r="D35" i="32"/>
  <c r="F21" i="32"/>
  <c r="G16" i="32"/>
  <c r="G15" i="32" s="1"/>
  <c r="D16" i="32"/>
  <c r="D15" i="32" s="1"/>
  <c r="F15" i="32" s="1"/>
  <c r="C16" i="32"/>
  <c r="C15" i="32" s="1"/>
  <c r="D35" i="31"/>
  <c r="F21" i="31"/>
  <c r="G16" i="31"/>
  <c r="F16" i="31" s="1"/>
  <c r="D16" i="31"/>
  <c r="C16" i="31"/>
  <c r="D15" i="31"/>
  <c r="C15" i="31"/>
  <c r="C36" i="32" l="1"/>
  <c r="C36" i="38" s="1"/>
  <c r="E37" i="31"/>
  <c r="C37" i="32"/>
  <c r="F16" i="32"/>
  <c r="G36" i="33"/>
  <c r="C32" i="39"/>
  <c r="F15" i="38"/>
  <c r="E12" i="39"/>
  <c r="D11" i="39"/>
  <c r="E11" i="39" s="1"/>
  <c r="C35" i="32"/>
  <c r="C32" i="32" s="1"/>
  <c r="C31" i="32" s="1"/>
  <c r="E36" i="32"/>
  <c r="C35" i="31"/>
  <c r="C32" i="31" s="1"/>
  <c r="C31" i="31" s="1"/>
  <c r="E36" i="31"/>
  <c r="D35" i="38"/>
  <c r="D32" i="38" s="1"/>
  <c r="D32" i="31"/>
  <c r="D32" i="33"/>
  <c r="D32" i="32"/>
  <c r="G15" i="31"/>
  <c r="F15" i="31" s="1"/>
  <c r="E37" i="23"/>
  <c r="E36" i="23"/>
  <c r="D35" i="23"/>
  <c r="C35" i="23"/>
  <c r="C32" i="23" s="1"/>
  <c r="C31" i="23" s="1"/>
  <c r="F21" i="23"/>
  <c r="G16" i="23"/>
  <c r="D16" i="23"/>
  <c r="D15" i="23" s="1"/>
  <c r="F15" i="23" s="1"/>
  <c r="C16" i="23"/>
  <c r="C15" i="23" s="1"/>
  <c r="G15" i="23"/>
  <c r="D35" i="20"/>
  <c r="D32" i="20" s="1"/>
  <c r="D31" i="20" s="1"/>
  <c r="C35" i="20"/>
  <c r="C32" i="20" s="1"/>
  <c r="E37" i="20"/>
  <c r="E36" i="20"/>
  <c r="E71" i="38"/>
  <c r="C70" i="38"/>
  <c r="E70" i="38" s="1"/>
  <c r="F69" i="38"/>
  <c r="C69" i="38"/>
  <c r="E69" i="38" s="1"/>
  <c r="D68" i="38"/>
  <c r="E68" i="38" s="1"/>
  <c r="F67" i="38"/>
  <c r="C67" i="38"/>
  <c r="E67" i="38" s="1"/>
  <c r="F66" i="38"/>
  <c r="C66" i="38"/>
  <c r="E66" i="38" s="1"/>
  <c r="F65" i="38"/>
  <c r="C65" i="38"/>
  <c r="F64" i="38"/>
  <c r="C64" i="38"/>
  <c r="E64" i="38" s="1"/>
  <c r="F63" i="38"/>
  <c r="C63" i="38"/>
  <c r="E63" i="38" s="1"/>
  <c r="F62" i="38"/>
  <c r="C62" i="38"/>
  <c r="E62" i="38" s="1"/>
  <c r="C61" i="38"/>
  <c r="E61" i="38" s="1"/>
  <c r="F60" i="38"/>
  <c r="C60" i="38"/>
  <c r="E60" i="38" s="1"/>
  <c r="F59" i="38"/>
  <c r="C59" i="38"/>
  <c r="E59" i="38" s="1"/>
  <c r="F58" i="38"/>
  <c r="C58" i="38"/>
  <c r="E58" i="38" s="1"/>
  <c r="D57" i="38"/>
  <c r="F57" i="38" s="1"/>
  <c r="C56" i="38"/>
  <c r="F55" i="38"/>
  <c r="C55" i="38"/>
  <c r="E55" i="38" s="1"/>
  <c r="C54" i="38"/>
  <c r="E54" i="38" s="1"/>
  <c r="C53" i="38"/>
  <c r="E53" i="38" s="1"/>
  <c r="F52" i="38"/>
  <c r="C52" i="38"/>
  <c r="E52" i="38" s="1"/>
  <c r="F51" i="38"/>
  <c r="C51" i="38"/>
  <c r="F50" i="38"/>
  <c r="D49" i="38"/>
  <c r="F49" i="38" s="1"/>
  <c r="C33" i="26"/>
  <c r="E67" i="23"/>
  <c r="C66" i="23"/>
  <c r="E66" i="23" s="1"/>
  <c r="F65" i="23"/>
  <c r="C65" i="23"/>
  <c r="E65" i="23" s="1"/>
  <c r="D64" i="23"/>
  <c r="E64" i="23" s="1"/>
  <c r="F63" i="23"/>
  <c r="C63" i="23"/>
  <c r="E63" i="23" s="1"/>
  <c r="F62" i="23"/>
  <c r="C62" i="23"/>
  <c r="E62" i="23" s="1"/>
  <c r="F61" i="23"/>
  <c r="C61" i="23"/>
  <c r="F60" i="23"/>
  <c r="C60" i="23"/>
  <c r="E60" i="23" s="1"/>
  <c r="F59" i="23"/>
  <c r="C59" i="23"/>
  <c r="E59" i="23" s="1"/>
  <c r="F58" i="23"/>
  <c r="C58" i="23"/>
  <c r="E58" i="23" s="1"/>
  <c r="C57" i="23"/>
  <c r="E57" i="23" s="1"/>
  <c r="F56" i="23"/>
  <c r="C56" i="23"/>
  <c r="E56" i="23" s="1"/>
  <c r="F55" i="23"/>
  <c r="C55" i="23"/>
  <c r="E55" i="23" s="1"/>
  <c r="F54" i="23"/>
  <c r="C54" i="23"/>
  <c r="E54" i="23" s="1"/>
  <c r="D53" i="23"/>
  <c r="E53" i="23" s="1"/>
  <c r="C52" i="23"/>
  <c r="F51" i="23"/>
  <c r="C51" i="23"/>
  <c r="E51" i="23" s="1"/>
  <c r="C50" i="23"/>
  <c r="E50" i="23" s="1"/>
  <c r="C49" i="23"/>
  <c r="E49" i="23" s="1"/>
  <c r="F48" i="23"/>
  <c r="C48" i="23"/>
  <c r="E48" i="23" s="1"/>
  <c r="F47" i="23"/>
  <c r="C47" i="23"/>
  <c r="F46" i="23"/>
  <c r="D45" i="23"/>
  <c r="F45" i="23" s="1"/>
  <c r="E72" i="31"/>
  <c r="C71" i="31"/>
  <c r="E71" i="31" s="1"/>
  <c r="F70" i="31"/>
  <c r="C70" i="31"/>
  <c r="E70" i="31" s="1"/>
  <c r="D69" i="31"/>
  <c r="E69" i="31" s="1"/>
  <c r="F68" i="31"/>
  <c r="C68" i="31"/>
  <c r="E68" i="31" s="1"/>
  <c r="F67" i="31"/>
  <c r="C67" i="31"/>
  <c r="E67" i="31" s="1"/>
  <c r="F66" i="31"/>
  <c r="C66" i="31"/>
  <c r="F65" i="31"/>
  <c r="C65" i="31"/>
  <c r="E65" i="31" s="1"/>
  <c r="F64" i="31"/>
  <c r="C64" i="31"/>
  <c r="E64" i="31" s="1"/>
  <c r="F63" i="31"/>
  <c r="C63" i="31"/>
  <c r="E63" i="31" s="1"/>
  <c r="C62" i="31"/>
  <c r="E62" i="31" s="1"/>
  <c r="F61" i="31"/>
  <c r="C61" i="31"/>
  <c r="E61" i="31" s="1"/>
  <c r="F60" i="31"/>
  <c r="C60" i="31"/>
  <c r="E60" i="31" s="1"/>
  <c r="F59" i="31"/>
  <c r="C59" i="31"/>
  <c r="E59" i="31" s="1"/>
  <c r="D58" i="31"/>
  <c r="F58" i="31" s="1"/>
  <c r="C57" i="31"/>
  <c r="F56" i="31"/>
  <c r="C56" i="31"/>
  <c r="E56" i="31" s="1"/>
  <c r="C55" i="31"/>
  <c r="E55" i="31" s="1"/>
  <c r="C54" i="31"/>
  <c r="E54" i="31" s="1"/>
  <c r="F53" i="31"/>
  <c r="C53" i="31"/>
  <c r="E53" i="31" s="1"/>
  <c r="F52" i="31"/>
  <c r="C52" i="31"/>
  <c r="F51" i="31"/>
  <c r="D50" i="31"/>
  <c r="F50" i="31" s="1"/>
  <c r="E12" i="30"/>
  <c r="C12" i="30"/>
  <c r="H14" i="30"/>
  <c r="G14" i="30"/>
  <c r="G15" i="30"/>
  <c r="G16" i="30"/>
  <c r="G17" i="30"/>
  <c r="G18" i="30"/>
  <c r="G19" i="30"/>
  <c r="G13" i="30"/>
  <c r="F13" i="30"/>
  <c r="H13" i="30" s="1"/>
  <c r="F15" i="30"/>
  <c r="H15" i="30" s="1"/>
  <c r="F16" i="30"/>
  <c r="H16" i="30" s="1"/>
  <c r="F17" i="30"/>
  <c r="H17" i="30" s="1"/>
  <c r="F18" i="30"/>
  <c r="D19" i="30"/>
  <c r="H19" i="30" s="1"/>
  <c r="D18" i="30"/>
  <c r="D12" i="30" s="1"/>
  <c r="D22" i="30"/>
  <c r="C22" i="30" s="1"/>
  <c r="D21" i="30"/>
  <c r="D20" i="30"/>
  <c r="C20" i="30" s="1"/>
  <c r="C36" i="33" l="1"/>
  <c r="E36" i="38"/>
  <c r="I13" i="30"/>
  <c r="F16" i="23"/>
  <c r="E37" i="32"/>
  <c r="C37" i="38"/>
  <c r="E35" i="23"/>
  <c r="C50" i="38"/>
  <c r="E50" i="38" s="1"/>
  <c r="E32" i="31"/>
  <c r="E36" i="33"/>
  <c r="E35" i="32"/>
  <c r="E35" i="31"/>
  <c r="C51" i="31"/>
  <c r="E51" i="31" s="1"/>
  <c r="D31" i="31"/>
  <c r="E31" i="31" s="1"/>
  <c r="D31" i="33"/>
  <c r="E57" i="38"/>
  <c r="D31" i="38"/>
  <c r="E32" i="32"/>
  <c r="D31" i="32"/>
  <c r="E31" i="32" s="1"/>
  <c r="D32" i="23"/>
  <c r="E35" i="20"/>
  <c r="C46" i="23"/>
  <c r="E46" i="23" s="1"/>
  <c r="E32" i="20"/>
  <c r="F68" i="38"/>
  <c r="F53" i="23"/>
  <c r="F64" i="23"/>
  <c r="E58" i="31"/>
  <c r="F69" i="31"/>
  <c r="G12" i="30"/>
  <c r="I19" i="30"/>
  <c r="F12" i="30"/>
  <c r="H18" i="30"/>
  <c r="H12" i="30" s="1"/>
  <c r="I15" i="30"/>
  <c r="I16" i="30"/>
  <c r="I17" i="30"/>
  <c r="I18" i="30"/>
  <c r="I14" i="30"/>
  <c r="C21" i="30"/>
  <c r="C37" i="33" l="1"/>
  <c r="E37" i="38"/>
  <c r="C35" i="38"/>
  <c r="E32" i="23"/>
  <c r="D31" i="23"/>
  <c r="E31" i="23" s="1"/>
  <c r="C32" i="38" l="1"/>
  <c r="E35" i="38"/>
  <c r="E37" i="33"/>
  <c r="C35" i="33"/>
  <c r="D32" i="39"/>
  <c r="D31" i="39" s="1"/>
  <c r="D28" i="39" s="1"/>
  <c r="D27" i="39" s="1"/>
  <c r="C31" i="39"/>
  <c r="C28" i="39" s="1"/>
  <c r="C27" i="39" s="1"/>
  <c r="G16" i="20"/>
  <c r="G15" i="20" s="1"/>
  <c r="D16" i="20"/>
  <c r="F16" i="20" s="1"/>
  <c r="F21" i="20"/>
  <c r="C16" i="20"/>
  <c r="C15" i="20" s="1"/>
  <c r="C32" i="33" l="1"/>
  <c r="E35" i="33"/>
  <c r="C31" i="38"/>
  <c r="E31" i="38" s="1"/>
  <c r="E32" i="38"/>
  <c r="D15" i="20"/>
  <c r="C32" i="2"/>
  <c r="C15" i="2"/>
  <c r="C14" i="2" s="1"/>
  <c r="C13" i="2" s="1"/>
  <c r="C10" i="2" s="1"/>
  <c r="C31" i="33" l="1"/>
  <c r="E31" i="33" s="1"/>
  <c r="E32" i="33"/>
  <c r="F15" i="20"/>
  <c r="C25" i="26"/>
  <c r="C31" i="20" l="1"/>
  <c r="E31" i="20" s="1"/>
  <c r="C24" i="2" l="1"/>
</calcChain>
</file>

<file path=xl/comments1.xml><?xml version="1.0" encoding="utf-8"?>
<comments xmlns="http://schemas.openxmlformats.org/spreadsheetml/2006/main">
  <authors>
    <author>Mr:Le Minh Khai</author>
  </authors>
  <commentList>
    <comment ref="B47" authorId="0" shapeId="0">
      <text>
        <r>
          <rPr>
            <b/>
            <sz val="8"/>
            <color indexed="81"/>
            <rFont val="Tahoma"/>
            <family val="2"/>
          </rPr>
          <t>Mr:Le Minh Khai:</t>
        </r>
        <r>
          <rPr>
            <sz val="8"/>
            <color indexed="81"/>
            <rFont val="Tahoma"/>
            <family val="2"/>
          </rPr>
          <t xml:space="preserve">
</t>
        </r>
      </text>
    </comment>
  </commentList>
</comments>
</file>

<file path=xl/comments2.xml><?xml version="1.0" encoding="utf-8"?>
<comments xmlns="http://schemas.openxmlformats.org/spreadsheetml/2006/main">
  <authors>
    <author>Mr:Le Minh Khai</author>
  </authors>
  <commentList>
    <comment ref="B52" authorId="0" shapeId="0">
      <text>
        <r>
          <rPr>
            <b/>
            <sz val="8"/>
            <color indexed="81"/>
            <rFont val="Tahoma"/>
            <family val="2"/>
          </rPr>
          <t>Mr:Le Minh Khai:</t>
        </r>
        <r>
          <rPr>
            <sz val="8"/>
            <color indexed="81"/>
            <rFont val="Tahoma"/>
            <family val="2"/>
          </rPr>
          <t xml:space="preserve">
</t>
        </r>
      </text>
    </comment>
  </commentList>
</comments>
</file>

<file path=xl/comments3.xml><?xml version="1.0" encoding="utf-8"?>
<comments xmlns="http://schemas.openxmlformats.org/spreadsheetml/2006/main">
  <authors>
    <author>Mr:Le Minh Khai</author>
  </authors>
  <commentList>
    <comment ref="B51" authorId="0" shapeId="0">
      <text>
        <r>
          <rPr>
            <b/>
            <sz val="8"/>
            <color indexed="81"/>
            <rFont val="Tahoma"/>
            <family val="2"/>
          </rPr>
          <t>Mr:Le Minh Khai:</t>
        </r>
        <r>
          <rPr>
            <sz val="8"/>
            <color indexed="81"/>
            <rFont val="Tahoma"/>
            <family val="2"/>
          </rPr>
          <t xml:space="preserve">
</t>
        </r>
      </text>
    </comment>
  </commentList>
</comments>
</file>

<file path=xl/sharedStrings.xml><?xml version="1.0" encoding="utf-8"?>
<sst xmlns="http://schemas.openxmlformats.org/spreadsheetml/2006/main" count="1071" uniqueCount="193">
  <si>
    <t>A</t>
  </si>
  <si>
    <t>I</t>
  </si>
  <si>
    <t>II</t>
  </si>
  <si>
    <t>III</t>
  </si>
  <si>
    <t>B</t>
  </si>
  <si>
    <t>Nội dung</t>
  </si>
  <si>
    <t xml:space="preserve">Số 
TT </t>
  </si>
  <si>
    <t>Chi quản lý hành chính</t>
  </si>
  <si>
    <t>Dự toán được giao</t>
  </si>
  <si>
    <t>Quyết toán chi ngân sách nhà nước</t>
  </si>
  <si>
    <t>Số 
TT</t>
  </si>
  <si>
    <t>(Dùng cho đơn vị sử dụng ngân sách)</t>
  </si>
  <si>
    <t>Tổng số thu, chi, nộp ngân sách phí, lệ phí</t>
  </si>
  <si>
    <t xml:space="preserve"> Số thu phí, lệ phí</t>
  </si>
  <si>
    <t>1.1</t>
  </si>
  <si>
    <t>Lệ phí</t>
  </si>
  <si>
    <t>1.2</t>
  </si>
  <si>
    <t>Phí</t>
  </si>
  <si>
    <t>Chi từ nguồn thu phí được để lại</t>
  </si>
  <si>
    <t>2.1</t>
  </si>
  <si>
    <t>a</t>
  </si>
  <si>
    <t>b</t>
  </si>
  <si>
    <t>Kinh phí nhiệm vụ không thường xuyên</t>
  </si>
  <si>
    <t>2.2</t>
  </si>
  <si>
    <t xml:space="preserve">Kinh phí không thực hiện chế độ tự chủ </t>
  </si>
  <si>
    <t>3.1</t>
  </si>
  <si>
    <t>3.2</t>
  </si>
  <si>
    <t>Dự toán chi ngân sách nhà nước</t>
  </si>
  <si>
    <t>Kinh phí thực hiện nhiệm vụ khoa học công nghệ</t>
  </si>
  <si>
    <t>2.3</t>
  </si>
  <si>
    <t>Tổng số liệu báo cáo
 quyết toán</t>
  </si>
  <si>
    <t>Tổng số liệu quyết toán
 được duyệt</t>
  </si>
  <si>
    <t>Nguồn ngân sách trong nước</t>
  </si>
  <si>
    <t>Chênh lệch</t>
  </si>
  <si>
    <t xml:space="preserve"> Số phí, lệ phí nộp ngân sách nhà nước</t>
  </si>
  <si>
    <t>5=4-3</t>
  </si>
  <si>
    <r>
      <t>Số quyết toán được duyệt chi tiết từng đơn vị trực thuộc</t>
    </r>
    <r>
      <rPr>
        <sz val="9"/>
        <rFont val="Times New Roman"/>
        <family val="1"/>
      </rPr>
      <t xml:space="preserve"> (nếu có đơn vị trực thuộc)</t>
    </r>
  </si>
  <si>
    <t>CỘNG HÒA XÃ HỘI CHỦ NGHĨA VIỆT NAM</t>
  </si>
  <si>
    <t>Độc lập - Tự do - Hạnh phúc</t>
  </si>
  <si>
    <t xml:space="preserve">         Căn cứ Nghị định số 163/2016/NĐ-CP ngày 21 tháng 12 năm 2016 của Chính phủ quy định chi tiết thi hành một số điều của Luật Ngân sách nhà nước;</t>
  </si>
  <si>
    <t>Nghiên cứu khoa học</t>
  </si>
  <si>
    <t>Chi sự nghiệp giáo dục, đào tạo, dạy nghề</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</si>
  <si>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</si>
  <si>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Học phí</t>
  </si>
  <si>
    <t>Chi thanh toán cá nhân</t>
  </si>
  <si>
    <t>Mục 6000: Tiền lương</t>
  </si>
  <si>
    <t>Mục 6100: Phụ cấp lương</t>
  </si>
  <si>
    <t>Mục 6200: Tiền thưởng</t>
  </si>
  <si>
    <t>Mục 6250: Phúc lợi tập thể</t>
  </si>
  <si>
    <t>Mục 6300: Các khoản đóng góp</t>
  </si>
  <si>
    <t>Mục 6400: Các khoản thanh toán khác cho cá nhân</t>
  </si>
  <si>
    <t>Chi nghiệp vụ chuyên môn</t>
  </si>
  <si>
    <t>Mục 6950: Mua sắm tài sản phục vụ công tác chuyên môn</t>
  </si>
  <si>
    <t>Mục 7050: Mua sắm tài sản vô hình</t>
  </si>
  <si>
    <t>Các khoản chi khác</t>
  </si>
  <si>
    <t>Mục 7750: Chi khác</t>
  </si>
  <si>
    <t xml:space="preserve">          ĐV tính: Đồng</t>
  </si>
  <si>
    <t>ĐVT: đồng</t>
  </si>
  <si>
    <t>Số TT</t>
  </si>
  <si>
    <t>Số thu phí, lệ phí</t>
  </si>
  <si>
    <t>Kinh phí nhiệm vụ thường xuyên</t>
  </si>
  <si>
    <t>Kinh phí thực hiện chế độ tự chủ</t>
  </si>
  <si>
    <t>Kinh phí không thực hiện chế độ tự chủ</t>
  </si>
  <si>
    <t>Số phí, lệ phí nộp NSNN</t>
  </si>
  <si>
    <t>Kinh phí nhiệm vụ thường xuyên theo chức năng</t>
  </si>
  <si>
    <t>Chi sự nghiệp y tế, dân số và gia đình</t>
  </si>
  <si>
    <t>HIỆU TRƯỞNG</t>
  </si>
  <si>
    <t>ĐV tính:  đồng</t>
  </si>
  <si>
    <t>Biểu 03</t>
  </si>
  <si>
    <t>Chi thanh toán cho cá nhân</t>
  </si>
  <si>
    <t>Mục 6050: Tiền công trả cho vị trí lao động thường xuyên theo hợp đồng</t>
  </si>
  <si>
    <t xml:space="preserve"> Mục 6500: Thanh toán dịch vụ công cộng</t>
  </si>
  <si>
    <t xml:space="preserve"> Mục 6550: Vật tư văn phòng</t>
  </si>
  <si>
    <t xml:space="preserve"> Mục 6600: Thông tin tuyên truyền liên lạc</t>
  </si>
  <si>
    <t xml:space="preserve"> Mục 6650: Hội nghị</t>
  </si>
  <si>
    <t xml:space="preserve"> Mục 6700: Công tác phí</t>
  </si>
  <si>
    <t xml:space="preserve"> Mục 6750: Chi phí thuê mướn</t>
  </si>
  <si>
    <r>
      <t xml:space="preserve"> Mục 6900:</t>
    </r>
    <r>
      <rPr>
        <b/>
        <sz val="12"/>
        <rFont val="Times New Roman"/>
        <family val="1"/>
      </rPr>
      <t xml:space="preserve"> </t>
    </r>
    <r>
      <rPr>
        <sz val="12"/>
        <rFont val="Times New Roman"/>
        <family val="1"/>
      </rPr>
      <t>Sửa chữa, duy tu tài sản phục vụ công tác chuyên môn và các công trình cơ sở hạ tầng.</t>
    </r>
  </si>
  <si>
    <r>
      <t xml:space="preserve"> </t>
    </r>
    <r>
      <rPr>
        <sz val="12"/>
        <rFont val="Times New Roman"/>
        <family val="1"/>
      </rPr>
      <t>Mục 7000: Chí phí nghiệp vụ chuyên môn của từng ngành</t>
    </r>
  </si>
  <si>
    <t>Thực hiện quý I/Dự toán năm (tỷ lệ %)</t>
  </si>
  <si>
    <t>Thực hiện quý I nay so với cùng kỳ năm trước (tỷ lệ %)</t>
  </si>
  <si>
    <t>Chia tỷ lệ % ở cột cùng kỳ ở phần I;1.1;1;2;3;1.2 nhé</t>
  </si>
  <si>
    <t>Thu hoạt động SX, cung ứng dịch vụ</t>
  </si>
  <si>
    <t>Chi hoạt động SX, cung ứng dịch vụ</t>
  </si>
  <si>
    <t xml:space="preserve"> - Mục 6000 Tiền lương</t>
  </si>
  <si>
    <t xml:space="preserve"> - Mục 6050 Tiền công trả cho lao động
 thường xuyên theo hợp đồng</t>
  </si>
  <si>
    <t xml:space="preserve"> - Mục 6100 Phụ cấp lương</t>
  </si>
  <si>
    <t xml:space="preserve"> - Mục 6200 Tiền thưởng</t>
  </si>
  <si>
    <t xml:space="preserve"> - Mục 6250 Phúc lợi tập thể</t>
  </si>
  <si>
    <t xml:space="preserve"> - Mục 6300 Các khoản đóng góp</t>
  </si>
  <si>
    <t xml:space="preserve"> - Mục 6400 Các khoản thanh toán khác cho cá nhân</t>
  </si>
  <si>
    <t xml:space="preserve"> Mục 6500 Thanh toán dịch vụ công cộng</t>
  </si>
  <si>
    <t xml:space="preserve"> Mục 6550 Vật tư văn phòng</t>
  </si>
  <si>
    <t xml:space="preserve"> Mục 6600 Thông tin, tuyên truyền, liên lạc</t>
  </si>
  <si>
    <t xml:space="preserve"> Mục 6650 Hội nghị</t>
  </si>
  <si>
    <t xml:space="preserve"> Mục 6700 Công tác phí</t>
  </si>
  <si>
    <t xml:space="preserve"> Mục 6750 Chi phí thuê mướn</t>
  </si>
  <si>
    <t xml:space="preserve"> Mục 6900 Sửa chữa tài sản phục vụ công tác chuyên môn và duy tu, bảo dưỡng các công trình cơ sở hạ tầng từ kinh phí thường xuyên</t>
  </si>
  <si>
    <t xml:space="preserve"> Mục 7000 Chi phí nghiệp vụ chuyên môn của từng ngành</t>
  </si>
  <si>
    <t>Chi mua sắm tài sản</t>
  </si>
  <si>
    <t>Mục 7050 Mua, đầu tư tài sản vô hình</t>
  </si>
  <si>
    <t>Mục 6950 Mua sắm tài sản dùng cho công tác chuyên môn</t>
  </si>
  <si>
    <t>Chi khác</t>
  </si>
  <si>
    <t>Mục 7750 Chi khác</t>
  </si>
  <si>
    <t>Tiền vệ sinh</t>
  </si>
  <si>
    <t>Tiền CSSKBĐ</t>
  </si>
  <si>
    <t>Chương: 622 Loại 070 Khoản 072</t>
  </si>
  <si>
    <t>Tiền nước uống</t>
  </si>
  <si>
    <t>Tiền tin học</t>
  </si>
  <si>
    <t>Tiền Kỹ năng sống</t>
  </si>
  <si>
    <t>Tiền BHYT</t>
  </si>
  <si>
    <t>Trần Thị Hạnh</t>
  </si>
  <si>
    <t>Đơn vị: Trường Tiểu học Thủy An</t>
  </si>
  <si>
    <t>Tiền xe đạp</t>
  </si>
  <si>
    <t xml:space="preserve">   DỰ TOÁN THU - CHI NGÂN SÁCH NHÀ NƯỚC ĐẦU NĂM 2021</t>
  </si>
  <si>
    <t xml:space="preserve"> (Đính kèm Quyết định số: 06/QĐ-THTA ngày 10/01/2021 của trường Tiểu học Thủy An)</t>
  </si>
  <si>
    <t>CÔNG KHAI THỰC HIỆN DỰ TOÁN THU- CHI NGÂN SÁCH QUÝ I NĂM 2021</t>
  </si>
  <si>
    <t>Dự toán đầu năm 2021</t>
  </si>
  <si>
    <t xml:space="preserve">        Căn cứ quyết định số: 182/QĐ-PGD&amp;ĐT ngày 28 tháng 12 năm 2020 của phòng Giáo dục &amp; Đào tạo thị xã Đông Triều "Về việc giao dự toán ngân sách năm 2021";</t>
  </si>
  <si>
    <t>Đông Triều, ngày 15 tháng 04 năm 2021</t>
  </si>
  <si>
    <t xml:space="preserve"> QUYẾT TOÁN THU - CHI  CÁC KHOẢN THU DỊCH VỤ NĂM HỌC 2020-2021</t>
  </si>
  <si>
    <t>Kỳ 1 năm học 2020-2021</t>
  </si>
  <si>
    <t>Kỳ 2 năm học 2020-2021</t>
  </si>
  <si>
    <t>Thu</t>
  </si>
  <si>
    <t>Chi</t>
  </si>
  <si>
    <t xml:space="preserve">Thu </t>
  </si>
  <si>
    <t>Tổng cả năm học 2020-2021</t>
  </si>
  <si>
    <t>Các khoản thu dich vụ</t>
  </si>
  <si>
    <t>Tiền BHYT năm 2021</t>
  </si>
  <si>
    <t xml:space="preserve"> (Kèm theo Quyết định số:108/QĐ-THTA ngày 19/6/2021 của trường Tiểu học Thủy An)</t>
  </si>
  <si>
    <t xml:space="preserve">          ĐVT: Đồng</t>
  </si>
  <si>
    <t>Đông Triều, ngày 08 tháng 07 năm 2021</t>
  </si>
  <si>
    <t xml:space="preserve"> QUYẾT TOÁN THU - CHI NGÂN SÁCH NHÀ NƯỚC NĂM 2021</t>
  </si>
  <si>
    <t>CÔNG KHAI THỰC HIỆN DỰ TOÁN THU- CHI NGÂN SÁCH QUÝ IV NĂM 2021</t>
  </si>
  <si>
    <t>CÔNG KHAI THỰC HIỆN DỰ TOÁN THU- CHI NGÂN SÁCH QUÝ III NĂM 2021</t>
  </si>
  <si>
    <t>CÔNG KHAI THỰC HIỆN DỰ TOÁN THU- CHI NGÂN SÁCH QUÝ II NĂM 2021</t>
  </si>
  <si>
    <t>Biểu số 3 - Ban hành kèm theo Thông tư số 90 ngày 28/9/2018 Của Bộ Tài chính</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</si>
  <si>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 sau</t>
  </si>
  <si>
    <t xml:space="preserve">    Căn cứ Nghị định số 163/2016/NĐ-CP ngày 21 tháng 12 năm 2016 của Chính phủ quy định chi tiết thi hành một số điều của Luật Ngân sách nhà nước;</t>
  </si>
  <si>
    <t xml:space="preserve">    Căn cứ quyết định số: 182/QĐ-PGD&amp;ĐT ngày 28 tháng 12 năm 2020 của phòng Giáo dục &amp; Đào tạo thị xã Đông Triều "Về việc giao dự toán ngân sách năm 2021";</t>
  </si>
  <si>
    <t xml:space="preserve">Ước thực hiện quý/6 tháng/năm </t>
  </si>
  <si>
    <t>Dự toán năm</t>
  </si>
  <si>
    <t>Ước thực hiện/Dự toán năm (tỷ lệ %)</t>
  </si>
  <si>
    <t>Ước thực hiện quý (6 tháng, năm) này so với cùng kỳ năm trước (tỷ lệ %)</t>
  </si>
  <si>
    <t>Chi Quản lý hành chính</t>
  </si>
  <si>
    <t>Chi sự nghiệp khoa học và công nghệ</t>
  </si>
  <si>
    <t>Chi sự nghiệp giáo dục, đào tạo và dạy nghề</t>
  </si>
  <si>
    <t>Chi hoạt động kinh tế</t>
  </si>
  <si>
    <t>Chi đảm bảo xã hội</t>
  </si>
  <si>
    <t>Chi sự nghiệp bảo vệ môi trường</t>
  </si>
  <si>
    <t>Chi sự nghiệp văn hóa thông tin</t>
  </si>
  <si>
    <t>Chi sự nghiệp phát thanh, truyền hình, thông tấn</t>
  </si>
  <si>
    <t>Chi sự nghiệp thể dục thể thao</t>
  </si>
  <si>
    <t>(Dùng cho đơn vị dự toán cấp trên và đơn vị dự toán sử dụng ngân sách nhà nước)</t>
  </si>
  <si>
    <t>Biểu số 2 - Ban hành kèm theo Thông tư số 90 ngày 28 tháng 9 năm 2018 Của Bộ Tài chính</t>
  </si>
  <si>
    <t xml:space="preserve">   DỰ TOÁN THU - CHI NGÂN SÁCH NHÀ NƯỚC ĐIỀU CHỈNH DỰ TOÁN NĂM 2021</t>
  </si>
  <si>
    <t>(Kèm theo thông báo số 115/TB-THTA ngày 08/7/2021 của trường Tiểu học Thủy An)</t>
  </si>
  <si>
    <t xml:space="preserve">Chương: 622 </t>
  </si>
  <si>
    <t>CÔNG KHAI THỰC HIỆN DỰ TOÁN THU- CHI NGÂN SÁCH 6 THÁNG ĐẦU NĂM 2021</t>
  </si>
  <si>
    <t xml:space="preserve">    Trường Tiểu học Thủy An công khai tình hình thực hiện dự toán thu - chi ngân sách 6 tháng đầu năm 2021 như sau:</t>
  </si>
  <si>
    <t>Ước thực hiện quý III năm 2021</t>
  </si>
  <si>
    <t>Ước thực hiện quý IV năm 2021</t>
  </si>
  <si>
    <t>Quyết toán thu, chi, nộp ngân sách phí, lệ phí</t>
  </si>
  <si>
    <t>Thu khác</t>
  </si>
  <si>
    <t>Chi từ nguồn thu phí được khấu trừ hoặc để lại</t>
  </si>
  <si>
    <t>Chi sự nghiệp</t>
  </si>
  <si>
    <t>Số phí, lệ phí nộp ngân sách nhà nước</t>
  </si>
  <si>
    <t xml:space="preserve">    Trường Tiểu học Thủy An công khai tình hình thực hiện dự toán thu - chi ngân sách quý III năm 2021 như sau:</t>
  </si>
  <si>
    <t xml:space="preserve">    Trường Tiểu học Thủy An công khai tình hình thực hiện dự toán thu - chi ngân sách quý IV năm 2021 như sau:</t>
  </si>
  <si>
    <t>CÔNG KHAI THỰC HIỆN DỰ TOÁN THU- CHI NGÂN SÁCH 9 THÁNG NĂM 2021</t>
  </si>
  <si>
    <t xml:space="preserve">    Trường Tiểu học Thủy An công khai tình hình thực hiện dự toán thu - chi ngân sách 9 tháng năm 2021 như sau:</t>
  </si>
  <si>
    <t>Thu hoạt động sản xuất, Cung ứng dịch vụ</t>
  </si>
  <si>
    <t>Chi hoạt động sản xuất, Cung ứng dịch vụ</t>
  </si>
  <si>
    <t>Ước thực hiện quý I năm 2021</t>
  </si>
  <si>
    <t>Ước thực hiện quý II năm 2021</t>
  </si>
  <si>
    <t>Ước thực hiện 9  tháng</t>
  </si>
  <si>
    <t>Ước thực hiện quý (9 tháng, năm) này so với cùng kỳ năm trước (tỷ lệ %)</t>
  </si>
  <si>
    <t>Biểu số 4 - Ban hành kèm theo Thông tư số 90 ngày 28 tháng 9 năm 2018 Của Bộ Tài chính</t>
  </si>
  <si>
    <t xml:space="preserve">         Trường Tiểu học Thủy An công khai tình hình thực hiện dự toán thu - chi ngân sách quý I năm 2021 như sau:</t>
  </si>
  <si>
    <t>(Kèm theo thông báo số 211/TB-THTA ngày 07/10/2021 của trường Tiểu học Thủy An)</t>
  </si>
  <si>
    <t>Đông Triều, ngày 07 tháng 10 năm 2021</t>
  </si>
  <si>
    <t xml:space="preserve"> (Kèm theo Quyết định số:104/QĐ-THTA ngày  15/4/2022  của trường Tiểu học Thủy An)</t>
  </si>
  <si>
    <t xml:space="preserve"> (Đính kèm Quyết định số      /QĐ-THTA ngày 20/12/2021 của trường Tiểu học Thủy An)</t>
  </si>
  <si>
    <t xml:space="preserve"> (Đính kèm Quyết định số      /QĐ-THTA ngày 28/12/2021 của trường Tiểu học Thủy An)</t>
  </si>
  <si>
    <t xml:space="preserve"> (Đính kèm Quyết định số      /QĐ-THTA ngày 30/12/2021 của trường Tiểu học Thủy An)</t>
  </si>
  <si>
    <t xml:space="preserve"> (Đính kèm Quyết định số      /QĐ-THTA ngày 31/12/2021 của trường Tiểu học Thủy An)</t>
  </si>
  <si>
    <t xml:space="preserve"> (Đính kèm Quyết định số:            /QĐ-THTA ngày 15/4/2021 của trường Tiểu học Thủy An)</t>
  </si>
  <si>
    <t>Tiền TANN</t>
  </si>
  <si>
    <t xml:space="preserve">   DỰ TOÁN THU - CHI NGÂN SÁCH NHÀ NƯỚC BỔ SUNG NĂM 2021</t>
  </si>
  <si>
    <t xml:space="preserve"> (Đính kèm Quyết định số: 38/QĐ-THTA ngày 28/03/2021 của trường Tiểu học Thủy An)</t>
  </si>
  <si>
    <t>Đông Triều, ngày 07 tháng 10 năm 2022</t>
  </si>
  <si>
    <t>(Kèm theo thông báo số ….../TB-THTA ngày 07/01/2022 của trường Tiểu học Thủy An)</t>
  </si>
  <si>
    <t xml:space="preserve"> (Đính kèm Quyết định số      /QĐ-THTA ngày 07/11/2021 của trường Tiểu học Thủy 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</si>
</sst>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
  </numFmts>
  <fonts count="56" x14ac:knownFonts="1">
    <font>
      <sz val="11"/>
      <color theme="1"/>
      <name val="Calibri"/>
      <family val="2"/>
      <charset val="163"/>
      <scheme val="minor"/>
    </font>
    <font>
      <sz val="12"/>
      <color theme="1"/>
      <name val="Cambria"/>
      <family val="1"/>
      <charset val="163"/>
      <scheme val="major"/>
    </font>
    <font>
      <sz val="14"/>
      <color theme="1"/>
      <name val="Cambria"/>
      <family val="1"/>
      <charset val="163"/>
      <scheme val="major"/>
    </font>
    <font>
      <sz val="12"/>
      <color theme="1"/>
      <name val="Arial"/>
      <family val="2"/>
      <charset val="163"/>
    </font>
    <font>
      <b/>
      <sz val="12"/>
      <color theme="1"/>
      <name val="Times New Roman"/>
      <family val="1"/>
      <charset val="163"/>
    </font>
    <font>
      <sz val="12"/>
      <color theme="1"/>
      <name val="Times New Roman"/>
      <family val="1"/>
      <charset val="163"/>
    </font>
    <font>
      <i/>
      <sz val="12"/>
      <color theme="1"/>
      <name val="Times New Roman"/>
      <family val="1"/>
      <charset val="163"/>
    </font>
    <font>
      <b/>
      <i/>
      <sz val="12"/>
      <color theme="1"/>
      <name val="Times New Roman"/>
      <family val="1"/>
      <charset val="163"/>
    </font>
    <font>
      <sz val="10"/>
      <name val="Arial"/>
      <family val="2"/>
    </font>
    <font>
      <i/>
      <sz val="13"/>
      <color theme="1"/>
      <name val="Cambria"/>
      <family val="1"/>
      <charset val="163"/>
      <scheme val="major"/>
    </font>
    <font>
      <b/>
      <sz val="13"/>
      <color theme="1"/>
      <name val="Cambria"/>
      <family val="1"/>
      <charset val="163"/>
      <scheme val="major"/>
    </font>
    <font>
      <sz val="12"/>
      <color theme="1"/>
      <name val="Calibri"/>
      <family val="2"/>
      <charset val="163"/>
      <scheme val="minor"/>
    </font>
    <font>
      <sz val="9"/>
      <name val="Times New Roman"/>
      <family val="1"/>
    </font>
    <font>
      <i/>
      <sz val="14"/>
      <color theme="1"/>
      <name val="Times New Roman"/>
      <family val="1"/>
      <charset val="163"/>
    </font>
    <font>
      <b/>
      <sz val="14"/>
      <color theme="1"/>
      <name val="Times New Roman"/>
      <family val="1"/>
      <charset val="163"/>
    </font>
    <font>
      <b/>
      <sz val="13"/>
      <color theme="1"/>
      <name val="Times New Roman"/>
      <family val="1"/>
      <charset val="163"/>
    </font>
    <font>
      <sz val="13"/>
      <color theme="1"/>
      <name val="Times New Roman"/>
      <family val="1"/>
      <charset val="163"/>
    </font>
    <font>
      <b/>
      <sz val="11"/>
      <color theme="1"/>
      <name val="Times New Roman"/>
      <family val="1"/>
      <charset val="163"/>
    </font>
    <font>
      <i/>
      <sz val="13"/>
      <color theme="1"/>
      <name val="Times New Roman"/>
      <family val="1"/>
    </font>
    <font>
      <sz val="11"/>
      <color theme="1"/>
      <name val="Times New Roman"/>
      <family val="1"/>
      <charset val="163"/>
    </font>
    <font>
      <sz val="11"/>
      <color theme="1"/>
      <name val="Times New Roman"/>
      <family val="1"/>
    </font>
    <font>
      <sz val="8"/>
      <color indexed="8"/>
      <name val="Arial"/>
      <family val="2"/>
    </font>
    <font>
      <sz val="11"/>
      <name val="Times New Roman"/>
      <family val="1"/>
    </font>
    <font>
      <sz val="11"/>
      <color theme="1"/>
      <name val="Calibri"/>
      <family val="2"/>
      <charset val="163"/>
      <scheme val="minor"/>
    </font>
    <font>
      <i/>
      <sz val="12"/>
      <color theme="1"/>
      <name val="Times New Roman"/>
      <family val="1"/>
    </font>
    <font>
      <b/>
      <sz val="12"/>
      <color theme="1"/>
      <name val="Times New Roman"/>
      <family val="1"/>
    </font>
    <font>
      <b/>
      <sz val="13"/>
      <color theme="1"/>
      <name val="Times New Roman"/>
      <family val="1"/>
    </font>
    <font>
      <sz val="13"/>
      <color theme="1"/>
      <name val="Times New Roman"/>
      <family val="1"/>
    </font>
    <font>
      <sz val="12"/>
      <color theme="1"/>
      <name val="Times New Roman"/>
      <family val="1"/>
    </font>
    <font>
      <b/>
      <sz val="14"/>
      <color theme="1"/>
      <name val="Times New Roman"/>
      <family val="1"/>
    </font>
    <font>
      <sz val="14"/>
      <color theme="1"/>
      <name val="Times New Roman"/>
      <family val="1"/>
    </font>
    <font>
      <sz val="14"/>
      <color theme="1"/>
      <name val="Calibri"/>
      <family val="2"/>
      <charset val="163"/>
      <scheme val="minor"/>
    </font>
    <font>
      <b/>
      <u/>
      <sz val="10"/>
      <name val="Times New Roman"/>
      <family val="1"/>
    </font>
    <font>
      <b/>
      <sz val="10"/>
      <name val="Times New Roman"/>
      <family val="1"/>
    </font>
    <font>
      <sz val="12"/>
      <name val="Times New Roman"/>
      <family val="1"/>
    </font>
    <font>
      <sz val="10"/>
      <name val="Times New Roman"/>
      <family val="1"/>
    </font>
    <font>
      <b/>
      <u/>
      <sz val="12"/>
      <name val="Times New Roman"/>
      <family val="1"/>
    </font>
    <font>
      <b/>
      <sz val="12"/>
      <name val="Times New Roman"/>
      <family val="1"/>
    </font>
    <font>
      <b/>
      <sz val="8"/>
      <color indexed="81"/>
      <name val="Tahoma"/>
      <family val="2"/>
    </font>
    <font>
      <sz val="8"/>
      <color indexed="81"/>
      <name val="Tahoma"/>
      <family val="2"/>
    </font>
    <font>
      <b/>
      <i/>
      <sz val="12"/>
      <color theme="1"/>
      <name val=".VnTime"/>
      <family val="2"/>
    </font>
    <font>
      <b/>
      <sz val="12"/>
      <color theme="1"/>
      <name val=".VnTime"/>
      <family val="2"/>
    </font>
    <font>
      <b/>
      <sz val="14"/>
      <color theme="1"/>
      <name val="Cambria"/>
      <family val="1"/>
      <charset val="163"/>
      <scheme val="major"/>
    </font>
    <font>
      <i/>
      <sz val="8"/>
      <color theme="1"/>
      <name val="Times New Roman"/>
      <family val="1"/>
      <charset val="163"/>
    </font>
    <font>
      <b/>
      <i/>
      <sz val="8"/>
      <color theme="1"/>
      <name val="Times New Roman"/>
      <family val="1"/>
      <charset val="163"/>
    </font>
    <font>
      <b/>
      <sz val="12"/>
      <color theme="1"/>
      <name val="Cambria"/>
      <family val="1"/>
      <charset val="163"/>
      <scheme val="major"/>
    </font>
    <font>
      <b/>
      <sz val="11"/>
      <color theme="1"/>
      <name val="Times New Roman"/>
      <family val="1"/>
    </font>
    <font>
      <b/>
      <i/>
      <sz val="14"/>
      <color theme="1"/>
      <name val="Times New Roman"/>
      <family val="1"/>
    </font>
    <font>
      <b/>
      <sz val="11"/>
      <color theme="1"/>
      <name val="Calibri"/>
      <family val="2"/>
      <charset val="163"/>
      <scheme val="minor"/>
    </font>
    <font>
      <b/>
      <sz val="10"/>
      <color theme="1"/>
      <name val="Times New Roman"/>
      <family val="1"/>
    </font>
    <font>
      <sz val="10"/>
      <color theme="1"/>
      <name val="Times New Roman"/>
      <family val="1"/>
    </font>
    <font>
      <b/>
      <sz val="12"/>
      <name val="Times New Roman"/>
      <family val="1"/>
      <charset val="163"/>
    </font>
    <font>
      <sz val="11"/>
      <color indexed="8"/>
      <name val="Calibri"/>
      <family val="2"/>
    </font>
    <font>
      <sz val="12"/>
      <name val="Times New Roman"/>
      <family val="1"/>
      <charset val="163"/>
    </font>
    <font>
      <sz val="11"/>
      <color rgb="FFFF0000"/>
      <name val="Times New Roman"/>
      <family val="1"/>
      <charset val="163"/>
    </font>
    <font>
      <sz val="12"/>
      <color rgb="FFFF0000"/>
      <name val="Cambria"/>
      <family val="1"/>
      <charset val="163"/>
      <scheme val="major"/>
    </font>
  </fonts>
  <fills count="3">
    <fill>
      <patternFill patternType="none"/>
    </fill>
    <fill>
      <patternFill patternType="gray125"/>
    </fill>
    <fill>
      <patternFill patternType="solid">
        <fgColor rgb="FFFF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8" fillId="0" borderId="0"/>
    <xf numFmtId="0" fontId="21" fillId="0" borderId="0" applyNumberFormat="0" applyFill="0" applyBorder="0" applyAlignment="0" applyProtection="0">
      <alignment vertical="top"/>
    </xf>
    <xf numFmtId="0" fontId="21" fillId="0" borderId="0" applyNumberFormat="0" applyFill="0" applyBorder="0" applyAlignment="0" applyProtection="0">
      <alignment vertical="top"/>
    </xf>
    <xf numFmtId="43" fontId="8" fillId="0" borderId="0" applyFont="0" applyFill="0" applyBorder="0" applyAlignment="0" applyProtection="0"/>
    <xf numFmtId="43" fontId="23" fillId="0" borderId="0" applyFont="0" applyFill="0" applyBorder="0" applyAlignment="0" applyProtection="0"/>
    <xf numFmtId="9" fontId="23" fillId="0" borderId="0" applyFont="0" applyFill="0" applyBorder="0" applyAlignment="0" applyProtection="0"/>
    <xf numFmtId="0" fontId="52" fillId="0" borderId="0"/>
  </cellStyleXfs>
  <cellXfs count="231">
    <xf numFmtId="0" fontId="0" fillId="0" borderId="0" xfId="0"/>
    <xf numFmtId="0" fontId="2" fillId="0" borderId="0" xfId="0" applyFont="1"/>
    <xf numFmtId="0" fontId="5" fillId="0" borderId="0" xfId="0" applyFont="1"/>
    <xf numFmtId="0" fontId="3" fillId="0" borderId="0" xfId="0" applyFont="1"/>
    <xf numFmtId="0" fontId="5" fillId="0" borderId="0" xfId="0" applyFont="1" applyAlignment="1"/>
    <xf numFmtId="0" fontId="4" fillId="0" borderId="1" xfId="0" applyFont="1" applyBorder="1" applyAlignment="1">
      <alignment horizontal="center" vertical="center"/>
    </xf>
    <xf numFmtId="0" fontId="5" fillId="0" borderId="3" xfId="0" applyFont="1" applyBorder="1" applyAlignment="1">
      <alignment horizontal="center" vertical="center"/>
    </xf>
    <xf numFmtId="0" fontId="4" fillId="0" borderId="1" xfId="0" applyFont="1" applyBorder="1" applyAlignment="1">
      <alignment horizontal="center" vertical="center" wrapText="1"/>
    </xf>
    <xf numFmtId="0" fontId="2" fillId="0" borderId="0" xfId="0" applyFont="1" applyAlignment="1">
      <alignment horizontal="center"/>
    </xf>
    <xf numFmtId="0" fontId="11" fillId="0" borderId="0" xfId="0" applyFont="1"/>
    <xf numFmtId="0" fontId="11" fillId="0" borderId="0" xfId="0" applyFont="1" applyAlignment="1">
      <alignment horizontal="center"/>
    </xf>
    <xf numFmtId="0" fontId="1" fillId="0" borderId="0" xfId="0" applyFont="1"/>
    <xf numFmtId="0" fontId="5" fillId="0" borderId="5" xfId="0" applyFont="1" applyBorder="1"/>
    <xf numFmtId="0" fontId="19" fillId="0" borderId="5" xfId="0" applyFont="1" applyBorder="1" applyAlignment="1">
      <alignment horizontal="center"/>
    </xf>
    <xf numFmtId="0" fontId="24" fillId="0" borderId="0" xfId="0" applyFont="1" applyAlignment="1"/>
    <xf numFmtId="0" fontId="24" fillId="0" borderId="0" xfId="0" applyFont="1" applyAlignment="1">
      <alignment horizontal="right"/>
    </xf>
    <xf numFmtId="0" fontId="25" fillId="2" borderId="7" xfId="0" applyFont="1" applyFill="1" applyBorder="1" applyAlignment="1">
      <alignment horizontal="center"/>
    </xf>
    <xf numFmtId="0" fontId="25" fillId="2" borderId="8" xfId="0" applyFont="1" applyFill="1" applyBorder="1" applyAlignment="1">
      <alignment horizontal="center"/>
    </xf>
    <xf numFmtId="0" fontId="25" fillId="2" borderId="9" xfId="0" applyFont="1" applyFill="1" applyBorder="1" applyAlignment="1">
      <alignment horizontal="center"/>
    </xf>
    <xf numFmtId="165" fontId="27" fillId="2" borderId="13" xfId="0" applyNumberFormat="1" applyFont="1" applyFill="1" applyBorder="1" applyAlignment="1">
      <alignment horizontal="center"/>
    </xf>
    <xf numFmtId="0" fontId="27" fillId="2" borderId="5" xfId="0" applyFont="1" applyFill="1" applyBorder="1" applyAlignment="1"/>
    <xf numFmtId="0" fontId="28" fillId="2" borderId="14" xfId="0" applyFont="1" applyFill="1" applyBorder="1" applyAlignment="1">
      <alignment horizontal="center"/>
    </xf>
    <xf numFmtId="164" fontId="25" fillId="2" borderId="14" xfId="5" applyNumberFormat="1" applyFont="1" applyFill="1" applyBorder="1" applyAlignment="1">
      <alignment horizontal="center"/>
    </xf>
    <xf numFmtId="164" fontId="25" fillId="2" borderId="14" xfId="0" applyNumberFormat="1" applyFont="1" applyFill="1" applyBorder="1" applyAlignment="1">
      <alignment horizontal="center"/>
    </xf>
    <xf numFmtId="164" fontId="28" fillId="2" borderId="14" xfId="5" applyNumberFormat="1" applyFont="1" applyFill="1" applyBorder="1" applyAlignment="1">
      <alignment horizontal="center"/>
    </xf>
    <xf numFmtId="0" fontId="28" fillId="0" borderId="0" xfId="0" applyFont="1"/>
    <xf numFmtId="0" fontId="25" fillId="0" borderId="0" xfId="0" applyFont="1" applyAlignment="1">
      <alignment horizontal="center"/>
    </xf>
    <xf numFmtId="0" fontId="20" fillId="0" borderId="0" xfId="0" applyFont="1" applyAlignment="1">
      <alignment horizontal="center"/>
    </xf>
    <xf numFmtId="0" fontId="29" fillId="0" borderId="0" xfId="0" applyFont="1" applyAlignment="1">
      <alignment horizontal="center"/>
    </xf>
    <xf numFmtId="0" fontId="28" fillId="0" borderId="0" xfId="0" applyFont="1" applyAlignment="1"/>
    <xf numFmtId="0" fontId="27" fillId="2" borderId="0" xfId="0" applyFont="1" applyFill="1" applyBorder="1" applyAlignment="1">
      <alignment horizontal="center"/>
    </xf>
    <xf numFmtId="0" fontId="18" fillId="2" borderId="0" xfId="0" applyFont="1" applyFill="1" applyBorder="1" applyAlignment="1"/>
    <xf numFmtId="0" fontId="28" fillId="2" borderId="0" xfId="0" applyFont="1" applyFill="1" applyBorder="1" applyAlignment="1">
      <alignment horizontal="center"/>
    </xf>
    <xf numFmtId="0" fontId="25" fillId="0" borderId="0" xfId="0" applyFont="1" applyAlignment="1">
      <alignment vertical="top"/>
    </xf>
    <xf numFmtId="0" fontId="5" fillId="0" borderId="0" xfId="0" applyFont="1" applyAlignment="1">
      <alignment horizontal="center"/>
    </xf>
    <xf numFmtId="0" fontId="4" fillId="0" borderId="0" xfId="0" applyFont="1"/>
    <xf numFmtId="0" fontId="31" fillId="0" borderId="0" xfId="0" applyFont="1"/>
    <xf numFmtId="0" fontId="6" fillId="0" borderId="0" xfId="0" applyFont="1" applyAlignment="1"/>
    <xf numFmtId="0" fontId="25" fillId="0" borderId="0" xfId="0" applyFont="1" applyAlignment="1">
      <alignment horizontal="center"/>
    </xf>
    <xf numFmtId="0" fontId="40" fillId="0" borderId="0" xfId="0" applyFont="1" applyAlignment="1"/>
    <xf numFmtId="0" fontId="42" fillId="0" borderId="0" xfId="0" applyFont="1"/>
    <xf numFmtId="164" fontId="2" fillId="0" borderId="0" xfId="5" applyNumberFormat="1" applyFont="1"/>
    <xf numFmtId="3" fontId="43" fillId="0" borderId="5" xfId="0" applyNumberFormat="1" applyFont="1" applyBorder="1" applyAlignment="1">
      <alignment horizontal="center"/>
    </xf>
    <xf numFmtId="0" fontId="17" fillId="0" borderId="5" xfId="0" applyFont="1" applyBorder="1" applyAlignment="1">
      <alignment horizontal="center"/>
    </xf>
    <xf numFmtId="0" fontId="17" fillId="0" borderId="5" xfId="0" applyFont="1" applyBorder="1" applyAlignment="1">
      <alignment wrapText="1"/>
    </xf>
    <xf numFmtId="3" fontId="44" fillId="0" borderId="5" xfId="0" applyNumberFormat="1" applyFont="1" applyBorder="1" applyAlignment="1">
      <alignment horizontal="center"/>
    </xf>
    <xf numFmtId="0" fontId="45" fillId="0" borderId="0" xfId="0" applyFont="1"/>
    <xf numFmtId="0" fontId="4" fillId="0" borderId="5" xfId="0" applyFont="1" applyBorder="1"/>
    <xf numFmtId="0" fontId="4" fillId="0" borderId="0" xfId="0" applyFont="1"/>
    <xf numFmtId="165" fontId="27" fillId="2" borderId="15" xfId="0" applyNumberFormat="1" applyFont="1" applyFill="1" applyBorder="1" applyAlignment="1">
      <alignment horizontal="center"/>
    </xf>
    <xf numFmtId="0" fontId="27" fillId="2" borderId="6" xfId="0" applyFont="1" applyFill="1" applyBorder="1" applyAlignment="1"/>
    <xf numFmtId="0" fontId="28" fillId="2" borderId="16" xfId="0" applyFont="1" applyFill="1" applyBorder="1" applyAlignment="1">
      <alignment horizontal="center"/>
    </xf>
    <xf numFmtId="165" fontId="26" fillId="2" borderId="13" xfId="0" applyNumberFormat="1" applyFont="1" applyFill="1" applyBorder="1" applyAlignment="1">
      <alignment horizontal="center"/>
    </xf>
    <xf numFmtId="0" fontId="26" fillId="2" borderId="5" xfId="0" applyFont="1" applyFill="1" applyBorder="1" applyAlignment="1"/>
    <xf numFmtId="0" fontId="26" fillId="2" borderId="10" xfId="0" applyFont="1" applyFill="1" applyBorder="1" applyAlignment="1">
      <alignment horizontal="center"/>
    </xf>
    <xf numFmtId="0" fontId="26" fillId="2" borderId="11" xfId="0" applyFont="1" applyFill="1" applyBorder="1" applyAlignment="1"/>
    <xf numFmtId="0" fontId="4" fillId="0" borderId="2" xfId="0" applyFont="1" applyBorder="1" applyAlignment="1">
      <alignment horizontal="center"/>
    </xf>
    <xf numFmtId="0" fontId="4" fillId="0" borderId="2" xfId="0" applyFont="1" applyBorder="1" applyAlignment="1">
      <alignment wrapText="1"/>
    </xf>
    <xf numFmtId="0" fontId="33" fillId="0" borderId="3" xfId="0" applyFont="1" applyBorder="1" applyAlignment="1">
      <alignment horizontal="center"/>
    </xf>
    <xf numFmtId="0" fontId="5" fillId="0" borderId="3" xfId="0" applyFont="1" applyBorder="1" applyAlignment="1">
      <alignment wrapText="1"/>
    </xf>
    <xf numFmtId="164" fontId="34" fillId="0" borderId="3" xfId="5" applyNumberFormat="1" applyFont="1" applyBorder="1"/>
    <xf numFmtId="0" fontId="4" fillId="0" borderId="5" xfId="0" applyFont="1" applyBorder="1" applyAlignment="1">
      <alignment horizontal="center"/>
    </xf>
    <xf numFmtId="0" fontId="4" fillId="0" borderId="5" xfId="0" applyFont="1" applyBorder="1" applyAlignment="1">
      <alignment wrapText="1"/>
    </xf>
    <xf numFmtId="1" fontId="6" fillId="0" borderId="5" xfId="0" applyNumberFormat="1" applyFont="1" applyBorder="1" applyAlignment="1">
      <alignment horizontal="center"/>
    </xf>
    <xf numFmtId="0" fontId="5" fillId="0" borderId="5" xfId="0" applyFont="1" applyBorder="1" applyAlignment="1">
      <alignment horizontal="center"/>
    </xf>
    <xf numFmtId="0" fontId="5" fillId="0" borderId="5" xfId="0" applyFont="1" applyBorder="1" applyAlignment="1">
      <alignment wrapText="1"/>
    </xf>
    <xf numFmtId="164" fontId="25" fillId="0" borderId="5" xfId="5" applyNumberFormat="1" applyFont="1" applyBorder="1"/>
    <xf numFmtId="164" fontId="25" fillId="0" borderId="5" xfId="0" applyNumberFormat="1" applyFont="1" applyBorder="1"/>
    <xf numFmtId="164" fontId="5" fillId="0" borderId="5" xfId="5" applyNumberFormat="1" applyFont="1" applyBorder="1"/>
    <xf numFmtId="0" fontId="32" fillId="0" borderId="5" xfId="0" applyFont="1" applyBorder="1" applyAlignment="1">
      <alignment horizontal="center"/>
    </xf>
    <xf numFmtId="0" fontId="36" fillId="0" borderId="5" xfId="0" applyFont="1" applyBorder="1"/>
    <xf numFmtId="164" fontId="36" fillId="0" borderId="5" xfId="5" applyNumberFormat="1" applyFont="1" applyBorder="1"/>
    <xf numFmtId="0" fontId="33" fillId="0" borderId="5" xfId="0" applyFont="1" applyBorder="1" applyAlignment="1">
      <alignment horizontal="center"/>
    </xf>
    <xf numFmtId="0" fontId="34" fillId="0" borderId="5" xfId="0" applyFont="1" applyBorder="1"/>
    <xf numFmtId="164" fontId="34" fillId="0" borderId="5" xfId="5" applyNumberFormat="1" applyFont="1" applyBorder="1"/>
    <xf numFmtId="0" fontId="34" fillId="0" borderId="5" xfId="0" applyFont="1" applyBorder="1" applyAlignment="1">
      <alignment horizontal="left" vertical="center" wrapText="1"/>
    </xf>
    <xf numFmtId="164" fontId="34" fillId="0" borderId="5" xfId="5" applyNumberFormat="1" applyFont="1" applyBorder="1" applyAlignment="1">
      <alignment vertical="center"/>
    </xf>
    <xf numFmtId="0" fontId="34" fillId="0" borderId="5" xfId="0" applyFont="1" applyBorder="1" applyAlignment="1">
      <alignment horizontal="left"/>
    </xf>
    <xf numFmtId="0" fontId="37" fillId="0" borderId="5" xfId="0" applyFont="1" applyBorder="1" applyAlignment="1">
      <alignment horizontal="left" vertical="center" wrapText="1"/>
    </xf>
    <xf numFmtId="0" fontId="35" fillId="0" borderId="5" xfId="0" applyFont="1" applyBorder="1"/>
    <xf numFmtId="164" fontId="37" fillId="0" borderId="5" xfId="5" applyNumberFormat="1" applyFont="1" applyBorder="1"/>
    <xf numFmtId="164" fontId="40" fillId="0" borderId="5" xfId="5" applyNumberFormat="1" applyFont="1" applyBorder="1" applyAlignment="1"/>
    <xf numFmtId="1" fontId="5" fillId="0" borderId="3" xfId="0" applyNumberFormat="1" applyFont="1" applyBorder="1"/>
    <xf numFmtId="1" fontId="5" fillId="0" borderId="5" xfId="0" applyNumberFormat="1" applyFont="1" applyBorder="1"/>
    <xf numFmtId="164" fontId="40" fillId="0" borderId="5" xfId="0" applyNumberFormat="1" applyFont="1" applyBorder="1" applyAlignment="1"/>
    <xf numFmtId="0" fontId="34" fillId="0" borderId="5" xfId="0" applyFont="1" applyBorder="1" applyAlignment="1">
      <alignment wrapText="1"/>
    </xf>
    <xf numFmtId="0" fontId="17" fillId="0" borderId="17" xfId="0" applyFont="1" applyBorder="1" applyAlignment="1">
      <alignment horizontal="center"/>
    </xf>
    <xf numFmtId="3" fontId="44" fillId="0" borderId="17" xfId="0" applyNumberFormat="1" applyFont="1" applyBorder="1" applyAlignment="1">
      <alignment horizontal="center"/>
    </xf>
    <xf numFmtId="0" fontId="7" fillId="0" borderId="17" xfId="0" applyFont="1" applyBorder="1" applyAlignment="1">
      <alignment horizontal="center"/>
    </xf>
    <xf numFmtId="164" fontId="28" fillId="2" borderId="14" xfId="5" applyNumberFormat="1" applyFont="1" applyFill="1" applyBorder="1" applyAlignment="1"/>
    <xf numFmtId="0" fontId="25" fillId="2" borderId="12" xfId="0" applyFont="1" applyFill="1" applyBorder="1" applyAlignment="1">
      <alignment horizontal="center"/>
    </xf>
    <xf numFmtId="0" fontId="48" fillId="0" borderId="0" xfId="0" applyFont="1"/>
    <xf numFmtId="164" fontId="25" fillId="2" borderId="12" xfId="5" applyNumberFormat="1" applyFont="1" applyFill="1" applyBorder="1" applyAlignment="1"/>
    <xf numFmtId="164" fontId="5" fillId="0" borderId="5" xfId="5" applyNumberFormat="1" applyFont="1" applyBorder="1" applyAlignment="1">
      <alignment horizontal="right"/>
    </xf>
    <xf numFmtId="164" fontId="25" fillId="0" borderId="2" xfId="5" applyNumberFormat="1" applyFont="1" applyBorder="1" applyAlignment="1">
      <alignment horizontal="right"/>
    </xf>
    <xf numFmtId="164" fontId="4" fillId="0" borderId="5" xfId="5" applyNumberFormat="1" applyFont="1" applyBorder="1" applyAlignment="1">
      <alignment horizontal="right"/>
    </xf>
    <xf numFmtId="164" fontId="5" fillId="0" borderId="0" xfId="5" applyNumberFormat="1" applyFont="1"/>
    <xf numFmtId="164" fontId="5" fillId="0" borderId="0" xfId="5" applyNumberFormat="1" applyFont="1" applyAlignment="1">
      <alignment horizontal="center"/>
    </xf>
    <xf numFmtId="164" fontId="41" fillId="0" borderId="0" xfId="5" applyNumberFormat="1" applyFont="1"/>
    <xf numFmtId="0" fontId="32" fillId="0" borderId="5" xfId="0" applyNumberFormat="1" applyFont="1" applyBorder="1"/>
    <xf numFmtId="0" fontId="35" fillId="0" borderId="5" xfId="0" applyNumberFormat="1" applyFont="1" applyBorder="1"/>
    <xf numFmtId="0" fontId="35" fillId="0" borderId="5" xfId="0" applyNumberFormat="1" applyFont="1" applyBorder="1" applyAlignment="1">
      <alignment wrapText="1"/>
    </xf>
    <xf numFmtId="0" fontId="35" fillId="0" borderId="5" xfId="0" applyNumberFormat="1" applyFont="1" applyBorder="1" applyAlignment="1">
      <alignment vertical="center" wrapText="1"/>
    </xf>
    <xf numFmtId="0" fontId="35" fillId="0" borderId="5" xfId="0" applyNumberFormat="1" applyFont="1" applyBorder="1" applyAlignment="1">
      <alignment horizontal="left" vertical="center" wrapText="1"/>
    </xf>
    <xf numFmtId="0" fontId="35" fillId="0" borderId="5" xfId="0" applyNumberFormat="1" applyFont="1" applyBorder="1" applyAlignment="1">
      <alignment horizontal="left"/>
    </xf>
    <xf numFmtId="0" fontId="49" fillId="2" borderId="5" xfId="0" applyFont="1" applyFill="1" applyBorder="1" applyAlignment="1"/>
    <xf numFmtId="0" fontId="22" fillId="0" borderId="5" xfId="0" applyNumberFormat="1" applyFont="1" applyBorder="1" applyAlignment="1">
      <alignment vertical="center" wrapText="1"/>
    </xf>
    <xf numFmtId="9" fontId="5" fillId="0" borderId="5" xfId="6" applyFont="1" applyBorder="1"/>
    <xf numFmtId="0" fontId="50" fillId="2" borderId="5" xfId="0" applyFont="1" applyFill="1" applyBorder="1" applyAlignment="1"/>
    <xf numFmtId="164" fontId="4" fillId="0" borderId="0" xfId="5" applyNumberFormat="1" applyFont="1"/>
    <xf numFmtId="164" fontId="5" fillId="0" borderId="3" xfId="0" applyNumberFormat="1" applyFont="1" applyBorder="1" applyAlignment="1"/>
    <xf numFmtId="9" fontId="5" fillId="0" borderId="5" xfId="6" applyFont="1" applyBorder="1" applyAlignment="1">
      <alignment horizontal="right"/>
    </xf>
    <xf numFmtId="164" fontId="50" fillId="2" borderId="5" xfId="5" applyNumberFormat="1" applyFont="1" applyFill="1" applyBorder="1" applyAlignment="1">
      <alignment horizontal="right"/>
    </xf>
    <xf numFmtId="164" fontId="5" fillId="0" borderId="0" xfId="0" applyNumberFormat="1" applyFont="1"/>
    <xf numFmtId="164" fontId="20" fillId="0" borderId="5" xfId="5" applyNumberFormat="1" applyFont="1" applyBorder="1" applyAlignment="1">
      <alignment wrapText="1"/>
    </xf>
    <xf numFmtId="0" fontId="5" fillId="0" borderId="0" xfId="0" applyFont="1" applyAlignment="1">
      <alignment horizontal="center"/>
    </xf>
    <xf numFmtId="0" fontId="19" fillId="0" borderId="17" xfId="0" applyFont="1" applyBorder="1" applyAlignment="1">
      <alignment horizontal="center"/>
    </xf>
    <xf numFmtId="0" fontId="35" fillId="0" borderId="17" xfId="0" applyFont="1" applyBorder="1"/>
    <xf numFmtId="164" fontId="20" fillId="0" borderId="17" xfId="5" applyNumberFormat="1" applyFont="1" applyBorder="1" applyAlignment="1">
      <alignment wrapText="1"/>
    </xf>
    <xf numFmtId="3" fontId="43" fillId="0" borderId="17" xfId="0" applyNumberFormat="1" applyFont="1" applyBorder="1" applyAlignment="1">
      <alignment horizontal="center"/>
    </xf>
    <xf numFmtId="0" fontId="5" fillId="0" borderId="17" xfId="0" applyFont="1" applyBorder="1"/>
    <xf numFmtId="0" fontId="25" fillId="0" borderId="0" xfId="0" applyFont="1" applyAlignment="1">
      <alignment vertical="center"/>
    </xf>
    <xf numFmtId="0" fontId="47" fillId="0" borderId="0" xfId="0" applyFont="1" applyAlignment="1"/>
    <xf numFmtId="0" fontId="6" fillId="0" borderId="4" xfId="0" applyFont="1" applyBorder="1" applyAlignment="1"/>
    <xf numFmtId="0" fontId="25" fillId="0" borderId="0" xfId="0" applyFont="1" applyAlignment="1">
      <alignment horizontal="left" vertical="center"/>
    </xf>
    <xf numFmtId="0" fontId="5" fillId="0" borderId="0" xfId="0" applyFont="1" applyAlignment="1">
      <alignment horizontal="center"/>
    </xf>
    <xf numFmtId="0" fontId="33" fillId="0" borderId="6" xfId="0" applyFont="1" applyBorder="1" applyAlignment="1">
      <alignment horizontal="center"/>
    </xf>
    <xf numFmtId="0" fontId="34" fillId="0" borderId="6" xfId="0" applyFont="1" applyBorder="1"/>
    <xf numFmtId="164" fontId="34" fillId="0" borderId="6" xfId="5" applyNumberFormat="1" applyFont="1" applyBorder="1"/>
    <xf numFmtId="1" fontId="5" fillId="0" borderId="6" xfId="0" applyNumberFormat="1" applyFont="1" applyBorder="1"/>
    <xf numFmtId="9" fontId="5" fillId="0" borderId="6" xfId="6" applyFont="1" applyBorder="1" applyAlignment="1">
      <alignment horizontal="right"/>
    </xf>
    <xf numFmtId="0" fontId="33" fillId="0" borderId="11" xfId="0" applyFont="1" applyBorder="1" applyAlignment="1">
      <alignment horizontal="center"/>
    </xf>
    <xf numFmtId="0" fontId="34" fillId="0" borderId="11" xfId="0" applyFont="1" applyBorder="1"/>
    <xf numFmtId="164" fontId="34" fillId="0" borderId="11" xfId="5" applyNumberFormat="1" applyFont="1" applyBorder="1"/>
    <xf numFmtId="1" fontId="5" fillId="0" borderId="11" xfId="0" applyNumberFormat="1" applyFont="1" applyBorder="1"/>
    <xf numFmtId="9" fontId="5" fillId="0" borderId="11" xfId="6" applyFont="1" applyBorder="1" applyAlignment="1">
      <alignment horizontal="right"/>
    </xf>
    <xf numFmtId="164" fontId="5" fillId="0" borderId="5" xfId="0" applyNumberFormat="1" applyFont="1" applyBorder="1"/>
    <xf numFmtId="0" fontId="5" fillId="0" borderId="17" xfId="0" applyFont="1" applyBorder="1" applyAlignment="1">
      <alignment horizontal="center"/>
    </xf>
    <xf numFmtId="0" fontId="5" fillId="0" borderId="17" xfId="0" applyFont="1" applyBorder="1" applyAlignment="1">
      <alignment wrapText="1"/>
    </xf>
    <xf numFmtId="164" fontId="5" fillId="0" borderId="17" xfId="5" applyNumberFormat="1" applyFont="1" applyBorder="1"/>
    <xf numFmtId="164" fontId="5" fillId="0" borderId="17" xfId="0" applyNumberFormat="1" applyFont="1" applyBorder="1"/>
    <xf numFmtId="1" fontId="5" fillId="0" borderId="17" xfId="0" applyNumberFormat="1" applyFont="1" applyBorder="1"/>
    <xf numFmtId="9" fontId="5" fillId="0" borderId="17" xfId="6" applyFont="1" applyBorder="1" applyAlignment="1">
      <alignment horizontal="right"/>
    </xf>
    <xf numFmtId="0" fontId="4" fillId="0" borderId="6" xfId="0" applyFont="1" applyBorder="1" applyAlignment="1">
      <alignment horizontal="center"/>
    </xf>
    <xf numFmtId="0" fontId="4" fillId="0" borderId="6" xfId="0" applyFont="1" applyBorder="1" applyAlignment="1">
      <alignment wrapText="1"/>
    </xf>
    <xf numFmtId="164" fontId="4" fillId="0" borderId="6" xfId="5" applyNumberFormat="1" applyFont="1" applyBorder="1"/>
    <xf numFmtId="164" fontId="4" fillId="0" borderId="6" xfId="0" applyNumberFormat="1" applyFont="1" applyBorder="1"/>
    <xf numFmtId="1" fontId="4" fillId="0" borderId="6" xfId="0" applyNumberFormat="1" applyFont="1" applyBorder="1"/>
    <xf numFmtId="9" fontId="4" fillId="0" borderId="6" xfId="6" applyFont="1" applyBorder="1" applyAlignment="1">
      <alignment horizontal="right"/>
    </xf>
    <xf numFmtId="0" fontId="5" fillId="0" borderId="0" xfId="0" applyFont="1" applyAlignment="1">
      <alignment vertical="center"/>
    </xf>
    <xf numFmtId="164" fontId="5" fillId="0" borderId="0" xfId="5" applyNumberFormat="1" applyFont="1" applyAlignment="1">
      <alignment vertical="center"/>
    </xf>
    <xf numFmtId="0" fontId="2" fillId="0" borderId="0" xfId="0" applyFont="1" applyAlignment="1">
      <alignment vertical="center"/>
    </xf>
    <xf numFmtId="0" fontId="4" fillId="0" borderId="17" xfId="0" applyFont="1" applyBorder="1" applyAlignment="1">
      <alignment wrapText="1"/>
    </xf>
    <xf numFmtId="0" fontId="4" fillId="0" borderId="11" xfId="0" applyFont="1" applyBorder="1" applyAlignment="1">
      <alignment wrapText="1"/>
    </xf>
    <xf numFmtId="0" fontId="4" fillId="0" borderId="11" xfId="0" applyFont="1" applyBorder="1" applyAlignment="1">
      <alignment horizontal="center"/>
    </xf>
    <xf numFmtId="0" fontId="25" fillId="2" borderId="14" xfId="0" applyFont="1" applyFill="1" applyBorder="1" applyAlignment="1">
      <alignment horizontal="center"/>
    </xf>
    <xf numFmtId="165" fontId="26" fillId="2" borderId="15" xfId="0" applyNumberFormat="1" applyFont="1" applyFill="1" applyBorder="1" applyAlignment="1">
      <alignment horizontal="center"/>
    </xf>
    <xf numFmtId="0" fontId="26" fillId="2" borderId="6" xfId="0" applyFont="1" applyFill="1" applyBorder="1" applyAlignment="1"/>
    <xf numFmtId="0" fontId="25" fillId="2" borderId="16" xfId="0" applyFont="1" applyFill="1" applyBorder="1" applyAlignment="1">
      <alignment horizontal="center"/>
    </xf>
    <xf numFmtId="0" fontId="5" fillId="0" borderId="6" xfId="0" applyFont="1" applyBorder="1"/>
    <xf numFmtId="0" fontId="17" fillId="0" borderId="6" xfId="0" applyFont="1" applyBorder="1" applyAlignment="1">
      <alignment horizontal="center"/>
    </xf>
    <xf numFmtId="3" fontId="44" fillId="0" borderId="6" xfId="0" applyNumberFormat="1" applyFont="1" applyBorder="1" applyAlignment="1">
      <alignment horizontal="center"/>
    </xf>
    <xf numFmtId="0" fontId="4" fillId="0" borderId="6" xfId="0" applyFont="1" applyBorder="1"/>
    <xf numFmtId="0" fontId="17" fillId="0" borderId="11" xfId="0" applyFont="1" applyBorder="1" applyAlignment="1">
      <alignment horizontal="center"/>
    </xf>
    <xf numFmtId="3" fontId="44" fillId="0" borderId="11" xfId="0" applyNumberFormat="1" applyFont="1" applyBorder="1" applyAlignment="1">
      <alignment horizontal="center"/>
    </xf>
    <xf numFmtId="0" fontId="4" fillId="0" borderId="11" xfId="0" applyFont="1" applyBorder="1"/>
    <xf numFmtId="0" fontId="51" fillId="0" borderId="18" xfId="0" applyFont="1" applyBorder="1" applyAlignment="1">
      <alignment wrapText="1"/>
    </xf>
    <xf numFmtId="0" fontId="53" fillId="0" borderId="5" xfId="0" applyFont="1" applyBorder="1"/>
    <xf numFmtId="0" fontId="51" fillId="0" borderId="5" xfId="0" applyFont="1" applyBorder="1"/>
    <xf numFmtId="0" fontId="28" fillId="0" borderId="5" xfId="0" applyFont="1" applyBorder="1" applyAlignment="1">
      <alignment horizontal="center"/>
    </xf>
    <xf numFmtId="164" fontId="34" fillId="0" borderId="5" xfId="5" applyNumberFormat="1" applyFont="1" applyBorder="1" applyAlignment="1"/>
    <xf numFmtId="9" fontId="5" fillId="0" borderId="6" xfId="6" applyFont="1" applyBorder="1"/>
    <xf numFmtId="164" fontId="5" fillId="0" borderId="6" xfId="5" applyNumberFormat="1" applyFont="1" applyBorder="1" applyAlignment="1">
      <alignment horizontal="right"/>
    </xf>
    <xf numFmtId="0" fontId="25" fillId="0" borderId="11" xfId="0" applyFont="1" applyBorder="1" applyAlignment="1"/>
    <xf numFmtId="164" fontId="25" fillId="0" borderId="5" xfId="5" applyNumberFormat="1" applyFont="1" applyBorder="1" applyAlignment="1">
      <alignment horizontal="right"/>
    </xf>
    <xf numFmtId="164" fontId="25" fillId="0" borderId="11" xfId="5" applyNumberFormat="1" applyFont="1" applyBorder="1" applyAlignment="1">
      <alignment horizontal="right"/>
    </xf>
    <xf numFmtId="164" fontId="25" fillId="0" borderId="11" xfId="0" applyNumberFormat="1" applyFont="1" applyBorder="1" applyAlignment="1">
      <alignment horizontal="center"/>
    </xf>
    <xf numFmtId="164" fontId="25" fillId="0" borderId="11" xfId="0" applyNumberFormat="1" applyFont="1" applyBorder="1" applyAlignment="1">
      <alignment horizontal="right"/>
    </xf>
    <xf numFmtId="164" fontId="20" fillId="0" borderId="5" xfId="5" applyNumberFormat="1" applyFont="1" applyBorder="1" applyAlignment="1"/>
    <xf numFmtId="164" fontId="46" fillId="0" borderId="5" xfId="5" applyNumberFormat="1" applyFont="1" applyBorder="1" applyAlignment="1"/>
    <xf numFmtId="164" fontId="46" fillId="0" borderId="6" xfId="5" applyNumberFormat="1" applyFont="1" applyBorder="1" applyAlignment="1"/>
    <xf numFmtId="164" fontId="46" fillId="0" borderId="11" xfId="5" applyNumberFormat="1" applyFont="1" applyBorder="1" applyAlignment="1"/>
    <xf numFmtId="164" fontId="46" fillId="0" borderId="17" xfId="5" applyNumberFormat="1" applyFont="1" applyBorder="1" applyAlignment="1"/>
    <xf numFmtId="0" fontId="54" fillId="0" borderId="6" xfId="0" applyFont="1" applyBorder="1" applyAlignment="1">
      <alignment horizontal="center"/>
    </xf>
    <xf numFmtId="164" fontId="55" fillId="0" borderId="0" xfId="0" applyNumberFormat="1" applyFont="1"/>
    <xf numFmtId="0" fontId="55" fillId="0" borderId="0" xfId="0" applyFont="1"/>
    <xf numFmtId="0" fontId="54" fillId="0" borderId="5" xfId="0" applyFont="1" applyBorder="1" applyAlignment="1">
      <alignment horizontal="center"/>
    </xf>
    <xf numFmtId="0" fontId="5" fillId="0" borderId="0" xfId="0" applyFont="1" applyAlignment="1">
      <alignment horizontal="center"/>
    </xf>
    <xf numFmtId="0" fontId="25" fillId="0" borderId="0" xfId="0" applyFont="1" applyAlignment="1">
      <alignment horizontal="center"/>
    </xf>
    <xf numFmtId="0" fontId="29" fillId="0" borderId="0" xfId="0" applyFont="1" applyAlignment="1">
      <alignment horizontal="center"/>
    </xf>
    <xf numFmtId="0" fontId="25" fillId="2" borderId="1" xfId="0" applyFont="1" applyFill="1" applyBorder="1" applyAlignment="1">
      <alignment horizontal="center"/>
    </xf>
    <xf numFmtId="0" fontId="26" fillId="2" borderId="1" xfId="0" applyFont="1" applyFill="1" applyBorder="1" applyAlignment="1">
      <alignment horizontal="center"/>
    </xf>
    <xf numFmtId="0" fontId="26" fillId="2" borderId="1" xfId="0" applyFont="1" applyFill="1" applyBorder="1" applyAlignment="1"/>
    <xf numFmtId="165" fontId="27" fillId="2" borderId="1" xfId="0" applyNumberFormat="1" applyFont="1" applyFill="1" applyBorder="1" applyAlignment="1">
      <alignment horizontal="center"/>
    </xf>
    <xf numFmtId="0" fontId="27" fillId="2" borderId="1" xfId="0" applyFont="1" applyFill="1" applyBorder="1" applyAlignment="1"/>
    <xf numFmtId="0" fontId="28" fillId="2" borderId="1" xfId="0" applyFont="1" applyFill="1" applyBorder="1" applyAlignment="1">
      <alignment horizontal="center"/>
    </xf>
    <xf numFmtId="165" fontId="26" fillId="2" borderId="1" xfId="0" applyNumberFormat="1" applyFont="1" applyFill="1" applyBorder="1" applyAlignment="1">
      <alignment horizontal="center"/>
    </xf>
    <xf numFmtId="164" fontId="25" fillId="2" borderId="1" xfId="5" applyNumberFormat="1" applyFont="1" applyFill="1" applyBorder="1" applyAlignment="1">
      <alignment horizontal="center"/>
    </xf>
    <xf numFmtId="164" fontId="25" fillId="2" borderId="1" xfId="0" applyNumberFormat="1" applyFont="1" applyFill="1" applyBorder="1" applyAlignment="1">
      <alignment horizontal="center"/>
    </xf>
    <xf numFmtId="164" fontId="28" fillId="2" borderId="1" xfId="5" applyNumberFormat="1" applyFont="1" applyFill="1" applyBorder="1" applyAlignment="1">
      <alignment horizont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9" fillId="0" borderId="3" xfId="0" applyFont="1" applyBorder="1" applyAlignment="1">
      <alignment horizontal="center" vertical="center"/>
    </xf>
    <xf numFmtId="164" fontId="17" fillId="0" borderId="5" xfId="5" applyNumberFormat="1" applyFont="1" applyBorder="1" applyAlignment="1">
      <alignment horizontal="right"/>
    </xf>
    <xf numFmtId="0" fontId="54" fillId="0" borderId="5" xfId="0" applyFont="1" applyBorder="1"/>
    <xf numFmtId="164" fontId="54" fillId="0" borderId="5" xfId="5" applyNumberFormat="1" applyFont="1" applyBorder="1" applyAlignment="1">
      <alignment wrapText="1"/>
    </xf>
    <xf numFmtId="0" fontId="54" fillId="0" borderId="6" xfId="0" applyFont="1" applyBorder="1"/>
    <xf numFmtId="164" fontId="54" fillId="0" borderId="6" xfId="5" applyNumberFormat="1" applyFont="1" applyBorder="1" applyAlignment="1">
      <alignment wrapText="1"/>
    </xf>
    <xf numFmtId="0" fontId="24" fillId="0" borderId="0" xfId="0" applyFont="1" applyAlignment="1">
      <alignment horizontal="center"/>
    </xf>
    <xf numFmtId="0" fontId="25" fillId="0" borderId="0" xfId="0" applyFont="1" applyAlignment="1">
      <alignment horizontal="left" vertical="center"/>
    </xf>
    <xf numFmtId="0" fontId="5" fillId="0" borderId="0" xfId="0" applyFont="1" applyAlignment="1">
      <alignment horizontal="center"/>
    </xf>
    <xf numFmtId="0" fontId="26" fillId="0" borderId="0" xfId="0" applyFont="1" applyAlignment="1">
      <alignment horizontal="center" vertical="center"/>
    </xf>
    <xf numFmtId="0" fontId="25" fillId="0" borderId="0" xfId="0" applyFont="1" applyAlignment="1">
      <alignment horizontal="center"/>
    </xf>
    <xf numFmtId="0" fontId="29" fillId="0" borderId="0" xfId="0" applyFont="1" applyAlignment="1">
      <alignment horizontal="center"/>
    </xf>
    <xf numFmtId="0" fontId="10" fillId="0" borderId="0" xfId="0" applyFont="1" applyAlignment="1">
      <alignment horizontal="center"/>
    </xf>
    <xf numFmtId="0" fontId="9" fillId="0" borderId="0" xfId="0" applyFont="1" applyBorder="1" applyAlignment="1">
      <alignment horizontal="center"/>
    </xf>
    <xf numFmtId="0" fontId="16" fillId="0" borderId="0" xfId="0" applyFont="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left" wrapText="1"/>
    </xf>
    <xf numFmtId="0" fontId="6" fillId="0" borderId="4" xfId="0" applyFont="1" applyBorder="1" applyAlignment="1">
      <alignment horizontal="center"/>
    </xf>
    <xf numFmtId="0" fontId="26" fillId="0" borderId="0" xfId="0" applyFont="1" applyBorder="1" applyAlignment="1">
      <alignment horizontal="center"/>
    </xf>
    <xf numFmtId="0" fontId="7" fillId="0" borderId="0" xfId="0" applyFont="1" applyAlignment="1">
      <alignment horizontal="center"/>
    </xf>
    <xf numFmtId="0" fontId="13" fillId="0" borderId="0" xfId="0" applyFont="1" applyAlignment="1">
      <alignment horizontal="center"/>
    </xf>
    <xf numFmtId="0" fontId="15" fillId="0" borderId="0" xfId="0" applyFont="1" applyAlignment="1">
      <alignment horizontal="center"/>
    </xf>
    <xf numFmtId="0" fontId="16" fillId="0" borderId="0" xfId="0" applyFont="1" applyAlignment="1">
      <alignment horizontal="left"/>
    </xf>
    <xf numFmtId="0" fontId="14" fillId="0" borderId="0" xfId="0" applyFont="1" applyAlignment="1">
      <alignment horizontal="center"/>
    </xf>
    <xf numFmtId="0" fontId="30" fillId="0" borderId="0" xfId="0" applyFont="1" applyAlignment="1">
      <alignment horizontal="center"/>
    </xf>
    <xf numFmtId="0" fontId="6" fillId="0" borderId="4" xfId="0" applyFont="1" applyBorder="1" applyAlignment="1">
      <alignment horizontal="right"/>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4" fillId="0" borderId="0" xfId="0" applyFont="1" applyAlignment="1">
      <alignment horizontal="center"/>
    </xf>
  </cellXfs>
  <cellStyles count="8">
    <cellStyle name="Comma" xfId="5" builtinId="3"/>
    <cellStyle name="Comma 2" xfId="4"/>
    <cellStyle name="Normal" xfId="0" builtinId="0"/>
    <cellStyle name="Normal 2" xfId="1"/>
    <cellStyle name="Normal 3" xfId="2"/>
    <cellStyle name="Normal 4 2" xfId="3"/>
    <cellStyle name="Normal 6 2" xfId="7"/>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4" name="Straight Connector 3"/>
        <xdr:cNvCxnSpPr/>
      </xdr:nvCxnSpPr>
      <xdr:spPr>
        <a:xfrm>
          <a:off x="4010025" y="742950"/>
          <a:ext cx="1924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10025" y="742950"/>
          <a:ext cx="1924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95750" y="70104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95750" y="70104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95750" y="70104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95750" y="70104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workbookViewId="0">
      <selection activeCell="A6" sqref="A6:C6"/>
    </sheetView>
  </sheetViews>
  <sheetFormatPr defaultRowHeight="15" x14ac:dyDescent="0.25"/>
  <cols>
    <col min="1" max="1" width="8.42578125" customWidth="1"/>
    <col min="2" max="2" width="52.85546875" customWidth="1"/>
    <col min="3" max="3" width="32.28515625" customWidth="1"/>
  </cols>
  <sheetData>
    <row r="1" spans="1:4" s="36" customFormat="1" ht="21" customHeight="1" x14ac:dyDescent="0.3">
      <c r="A1" s="208" t="s">
        <v>154</v>
      </c>
      <c r="B1" s="208"/>
      <c r="C1" s="208"/>
      <c r="D1" s="14"/>
    </row>
    <row r="2" spans="1:4" ht="19.899999999999999" customHeight="1" x14ac:dyDescent="0.25">
      <c r="A2" s="209" t="s">
        <v>112</v>
      </c>
      <c r="B2" s="209"/>
    </row>
    <row r="3" spans="1:4" ht="19.899999999999999" customHeight="1" x14ac:dyDescent="0.25">
      <c r="A3" s="209" t="s">
        <v>106</v>
      </c>
      <c r="B3" s="209"/>
    </row>
    <row r="4" spans="1:4" ht="13.9" customHeight="1" x14ac:dyDescent="0.25">
      <c r="A4" s="124"/>
      <c r="B4" s="124"/>
    </row>
    <row r="5" spans="1:4" ht="23.25" customHeight="1" x14ac:dyDescent="0.25">
      <c r="A5" s="211" t="s">
        <v>114</v>
      </c>
      <c r="B5" s="211"/>
      <c r="C5" s="211"/>
    </row>
    <row r="6" spans="1:4" ht="18.600000000000001" customHeight="1" x14ac:dyDescent="0.25">
      <c r="A6" s="208" t="s">
        <v>115</v>
      </c>
      <c r="B6" s="208"/>
      <c r="C6" s="208"/>
    </row>
    <row r="7" spans="1:4" s="1" customFormat="1" ht="18" x14ac:dyDescent="0.25">
      <c r="A7" s="210" t="s">
        <v>11</v>
      </c>
      <c r="B7" s="210"/>
      <c r="C7" s="210"/>
    </row>
    <row r="8" spans="1:4" ht="20.25" customHeight="1" thickBot="1" x14ac:dyDescent="0.3">
      <c r="A8" s="14"/>
      <c r="C8" s="15" t="s">
        <v>57</v>
      </c>
    </row>
    <row r="9" spans="1:4" ht="19.5" customHeight="1" x14ac:dyDescent="0.25">
      <c r="A9" s="16" t="s">
        <v>58</v>
      </c>
      <c r="B9" s="17" t="s">
        <v>5</v>
      </c>
      <c r="C9" s="18" t="s">
        <v>8</v>
      </c>
    </row>
    <row r="10" spans="1:4" s="91" customFormat="1" ht="18.600000000000001" customHeight="1" x14ac:dyDescent="0.25">
      <c r="A10" s="54" t="s">
        <v>1</v>
      </c>
      <c r="B10" s="55" t="s">
        <v>12</v>
      </c>
      <c r="C10" s="92">
        <f>C13</f>
        <v>0</v>
      </c>
    </row>
    <row r="11" spans="1:4" ht="18.600000000000001" customHeight="1" x14ac:dyDescent="0.25">
      <c r="A11" s="19">
        <v>1</v>
      </c>
      <c r="B11" s="20" t="s">
        <v>59</v>
      </c>
      <c r="C11" s="89"/>
    </row>
    <row r="12" spans="1:4" ht="18.600000000000001" customHeight="1" x14ac:dyDescent="0.25">
      <c r="A12" s="19" t="s">
        <v>14</v>
      </c>
      <c r="B12" s="20" t="s">
        <v>15</v>
      </c>
      <c r="C12" s="89"/>
    </row>
    <row r="13" spans="1:4" ht="18.600000000000001" customHeight="1" x14ac:dyDescent="0.25">
      <c r="A13" s="19" t="s">
        <v>16</v>
      </c>
      <c r="B13" s="20" t="s">
        <v>82</v>
      </c>
      <c r="C13" s="89">
        <f>C14</f>
        <v>0</v>
      </c>
    </row>
    <row r="14" spans="1:4" ht="18.600000000000001" customHeight="1" x14ac:dyDescent="0.25">
      <c r="A14" s="19">
        <v>2</v>
      </c>
      <c r="B14" s="20" t="s">
        <v>18</v>
      </c>
      <c r="C14" s="89">
        <f>C15</f>
        <v>0</v>
      </c>
    </row>
    <row r="15" spans="1:4" ht="18.600000000000001" customHeight="1" x14ac:dyDescent="0.25">
      <c r="A15" s="19" t="s">
        <v>19</v>
      </c>
      <c r="B15" s="20" t="s">
        <v>83</v>
      </c>
      <c r="C15" s="89">
        <f>C16</f>
        <v>0</v>
      </c>
    </row>
    <row r="16" spans="1:4" ht="18.600000000000001" customHeight="1" x14ac:dyDescent="0.25">
      <c r="A16" s="19" t="s">
        <v>20</v>
      </c>
      <c r="B16" s="20" t="s">
        <v>43</v>
      </c>
      <c r="C16" s="89"/>
    </row>
    <row r="17" spans="1:3" ht="18.600000000000001" customHeight="1" x14ac:dyDescent="0.25">
      <c r="A17" s="19" t="s">
        <v>21</v>
      </c>
      <c r="B17" s="20" t="s">
        <v>22</v>
      </c>
      <c r="C17" s="21"/>
    </row>
    <row r="18" spans="1:3" ht="18.600000000000001" customHeight="1" x14ac:dyDescent="0.25">
      <c r="A18" s="19" t="s">
        <v>23</v>
      </c>
      <c r="B18" s="20" t="s">
        <v>7</v>
      </c>
      <c r="C18" s="21"/>
    </row>
    <row r="19" spans="1:3" ht="18.600000000000001" customHeight="1" x14ac:dyDescent="0.25">
      <c r="A19" s="19" t="s">
        <v>20</v>
      </c>
      <c r="B19" s="20" t="s">
        <v>61</v>
      </c>
      <c r="C19" s="21"/>
    </row>
    <row r="20" spans="1:3" ht="18.600000000000001" customHeight="1" x14ac:dyDescent="0.25">
      <c r="A20" s="19" t="s">
        <v>21</v>
      </c>
      <c r="B20" s="20" t="s">
        <v>62</v>
      </c>
      <c r="C20" s="21"/>
    </row>
    <row r="21" spans="1:3" ht="18.600000000000001" customHeight="1" x14ac:dyDescent="0.25">
      <c r="A21" s="19">
        <v>3</v>
      </c>
      <c r="B21" s="20" t="s">
        <v>63</v>
      </c>
      <c r="C21" s="21"/>
    </row>
    <row r="22" spans="1:3" ht="18.600000000000001" customHeight="1" x14ac:dyDescent="0.25">
      <c r="A22" s="19" t="s">
        <v>25</v>
      </c>
      <c r="B22" s="20" t="s">
        <v>15</v>
      </c>
      <c r="C22" s="21"/>
    </row>
    <row r="23" spans="1:3" ht="18.600000000000001" customHeight="1" x14ac:dyDescent="0.25">
      <c r="A23" s="19" t="s">
        <v>26</v>
      </c>
      <c r="B23" s="20" t="s">
        <v>17</v>
      </c>
      <c r="C23" s="21"/>
    </row>
    <row r="24" spans="1:3" ht="18.600000000000001" customHeight="1" x14ac:dyDescent="0.25">
      <c r="A24" s="19" t="s">
        <v>2</v>
      </c>
      <c r="B24" s="20" t="s">
        <v>27</v>
      </c>
      <c r="C24" s="22">
        <f>C32</f>
        <v>3245000000</v>
      </c>
    </row>
    <row r="25" spans="1:3" ht="18.600000000000001" customHeight="1" x14ac:dyDescent="0.25">
      <c r="A25" s="19">
        <v>1</v>
      </c>
      <c r="B25" s="20" t="s">
        <v>7</v>
      </c>
      <c r="C25" s="21"/>
    </row>
    <row r="26" spans="1:3" ht="18.600000000000001" customHeight="1" x14ac:dyDescent="0.25">
      <c r="A26" s="19" t="s">
        <v>14</v>
      </c>
      <c r="B26" s="20" t="s">
        <v>61</v>
      </c>
      <c r="C26" s="21"/>
    </row>
    <row r="27" spans="1:3" ht="18.600000000000001" customHeight="1" x14ac:dyDescent="0.25">
      <c r="A27" s="19" t="s">
        <v>16</v>
      </c>
      <c r="B27" s="20" t="s">
        <v>62</v>
      </c>
      <c r="C27" s="21"/>
    </row>
    <row r="28" spans="1:3" ht="18.600000000000001" customHeight="1" x14ac:dyDescent="0.25">
      <c r="A28" s="19">
        <v>2</v>
      </c>
      <c r="B28" s="20" t="s">
        <v>40</v>
      </c>
      <c r="C28" s="21"/>
    </row>
    <row r="29" spans="1:3" ht="18.600000000000001" customHeight="1" x14ac:dyDescent="0.25">
      <c r="A29" s="19" t="s">
        <v>19</v>
      </c>
      <c r="B29" s="20" t="s">
        <v>28</v>
      </c>
      <c r="C29" s="21"/>
    </row>
    <row r="30" spans="1:3" ht="18.600000000000001" customHeight="1" x14ac:dyDescent="0.25">
      <c r="A30" s="19" t="s">
        <v>23</v>
      </c>
      <c r="B30" s="20" t="s">
        <v>64</v>
      </c>
      <c r="C30" s="21"/>
    </row>
    <row r="31" spans="1:3" ht="18.600000000000001" customHeight="1" x14ac:dyDescent="0.25">
      <c r="A31" s="19" t="s">
        <v>29</v>
      </c>
      <c r="B31" s="20" t="s">
        <v>22</v>
      </c>
      <c r="C31" s="21"/>
    </row>
    <row r="32" spans="1:3" ht="18.600000000000001" customHeight="1" x14ac:dyDescent="0.25">
      <c r="A32" s="19">
        <v>3</v>
      </c>
      <c r="B32" s="20" t="s">
        <v>41</v>
      </c>
      <c r="C32" s="23">
        <f>C33+C34</f>
        <v>3245000000</v>
      </c>
    </row>
    <row r="33" spans="1:3" ht="18.600000000000001" customHeight="1" x14ac:dyDescent="0.25">
      <c r="A33" s="19" t="s">
        <v>25</v>
      </c>
      <c r="B33" s="20" t="s">
        <v>60</v>
      </c>
      <c r="C33" s="24">
        <v>3020000000</v>
      </c>
    </row>
    <row r="34" spans="1:3" ht="18.600000000000001" customHeight="1" x14ac:dyDescent="0.25">
      <c r="A34" s="19" t="s">
        <v>26</v>
      </c>
      <c r="B34" s="20" t="s">
        <v>22</v>
      </c>
      <c r="C34" s="24">
        <v>225000000</v>
      </c>
    </row>
    <row r="35" spans="1:3" ht="18.600000000000001" customHeight="1" x14ac:dyDescent="0.25">
      <c r="A35" s="49">
        <v>4</v>
      </c>
      <c r="B35" s="50" t="s">
        <v>65</v>
      </c>
      <c r="C35" s="51"/>
    </row>
    <row r="36" spans="1:3" ht="23.25" customHeight="1" x14ac:dyDescent="0.25">
      <c r="A36" s="25"/>
      <c r="C36" s="26"/>
    </row>
    <row r="37" spans="1:3" ht="15.75" x14ac:dyDescent="0.25">
      <c r="A37" s="25"/>
      <c r="C37" s="26"/>
    </row>
    <row r="38" spans="1:3" ht="15.75" x14ac:dyDescent="0.25">
      <c r="A38" s="25"/>
      <c r="C38" s="27"/>
    </row>
    <row r="39" spans="1:3" ht="15.75" x14ac:dyDescent="0.25">
      <c r="A39" s="25"/>
      <c r="C39" s="27"/>
    </row>
    <row r="40" spans="1:3" x14ac:dyDescent="0.25">
      <c r="C40" s="27"/>
    </row>
    <row r="41" spans="1:3" ht="18.75" x14ac:dyDescent="0.3">
      <c r="C41" s="28"/>
    </row>
    <row r="42" spans="1:3" ht="18.75" x14ac:dyDescent="0.3">
      <c r="C42" s="28"/>
    </row>
    <row r="43" spans="1:3" ht="18.75" x14ac:dyDescent="0.3">
      <c r="C43" s="28"/>
    </row>
  </sheetData>
  <mergeCells count="6">
    <mergeCell ref="A1:C1"/>
    <mergeCell ref="A3:B3"/>
    <mergeCell ref="A2:B2"/>
    <mergeCell ref="A7:C7"/>
    <mergeCell ref="A5:C5"/>
    <mergeCell ref="A6:C6"/>
  </mergeCells>
  <pageMargins left="0.46" right="0.28999999999999998" top="0.56999999999999995" bottom="0.15748031496062992" header="0.57999999999999996"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I80"/>
  <sheetViews>
    <sheetView view="pageBreakPreview" zoomScaleSheetLayoutView="100" workbookViewId="0">
      <selection activeCell="C38" sqref="C38"/>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7" width="20.85546875" style="1" customWidth="1"/>
    <col min="8" max="8" width="18.28515625" style="41" bestFit="1" customWidth="1"/>
    <col min="9" max="9" width="49.42578125" style="1" bestFit="1" customWidth="1"/>
    <col min="10" max="16384" width="9" style="1"/>
  </cols>
  <sheetData>
    <row r="1" spans="1:8" x14ac:dyDescent="0.25">
      <c r="B1" s="208" t="s">
        <v>136</v>
      </c>
      <c r="C1" s="208"/>
      <c r="D1" s="208"/>
      <c r="E1" s="208"/>
      <c r="F1" s="29"/>
    </row>
    <row r="2" spans="1:8" x14ac:dyDescent="0.25">
      <c r="A2" s="209" t="s">
        <v>112</v>
      </c>
      <c r="B2" s="209"/>
      <c r="C2" s="223" t="s">
        <v>37</v>
      </c>
      <c r="D2" s="223"/>
      <c r="E2" s="223"/>
      <c r="F2" s="223"/>
      <c r="G2" s="2"/>
      <c r="H2" s="96"/>
    </row>
    <row r="3" spans="1:8" ht="18.75" x14ac:dyDescent="0.3">
      <c r="A3" s="209" t="s">
        <v>157</v>
      </c>
      <c r="B3" s="209"/>
      <c r="C3" s="225" t="s">
        <v>38</v>
      </c>
      <c r="D3" s="225"/>
      <c r="E3" s="225"/>
      <c r="F3" s="225"/>
      <c r="G3" s="2"/>
      <c r="H3" s="96"/>
    </row>
    <row r="4" spans="1:8" ht="9.75" customHeight="1" x14ac:dyDescent="0.25">
      <c r="A4" s="48"/>
      <c r="B4" s="48"/>
      <c r="C4" s="221"/>
      <c r="D4" s="221"/>
      <c r="E4" s="221"/>
      <c r="F4" s="221"/>
      <c r="G4" s="2"/>
      <c r="H4" s="96"/>
    </row>
    <row r="5" spans="1:8" ht="18.75" x14ac:dyDescent="0.3">
      <c r="A5" s="48"/>
      <c r="B5" s="48"/>
      <c r="C5" s="222" t="s">
        <v>131</v>
      </c>
      <c r="D5" s="222"/>
      <c r="E5" s="222"/>
      <c r="F5" s="222"/>
      <c r="G5" s="2"/>
      <c r="H5" s="96"/>
    </row>
    <row r="6" spans="1:8" ht="24.6" customHeight="1" x14ac:dyDescent="0.25">
      <c r="A6" s="223" t="s">
        <v>158</v>
      </c>
      <c r="B6" s="223"/>
      <c r="C6" s="223"/>
      <c r="D6" s="223"/>
      <c r="E6" s="223"/>
      <c r="F6" s="223"/>
      <c r="G6" s="2"/>
      <c r="H6" s="96"/>
    </row>
    <row r="7" spans="1:8" ht="20.45" customHeight="1" x14ac:dyDescent="0.25">
      <c r="A7" s="208" t="s">
        <v>156</v>
      </c>
      <c r="B7" s="208"/>
      <c r="C7" s="208"/>
      <c r="D7" s="208"/>
      <c r="E7" s="208"/>
      <c r="F7" s="208"/>
    </row>
    <row r="8" spans="1:8" ht="43.15" customHeight="1" x14ac:dyDescent="0.25">
      <c r="A8" s="216" t="s">
        <v>138</v>
      </c>
      <c r="B8" s="217"/>
      <c r="C8" s="217"/>
      <c r="D8" s="217"/>
      <c r="E8" s="217"/>
      <c r="F8" s="217"/>
      <c r="G8" s="4"/>
      <c r="H8" s="96"/>
    </row>
    <row r="9" spans="1:8" ht="55.5" customHeight="1" x14ac:dyDescent="0.25">
      <c r="A9" s="216" t="s">
        <v>137</v>
      </c>
      <c r="B9" s="217"/>
      <c r="C9" s="217"/>
      <c r="D9" s="217"/>
      <c r="E9" s="217"/>
      <c r="F9" s="217"/>
      <c r="G9" s="4"/>
      <c r="H9" s="96"/>
    </row>
    <row r="10" spans="1:8" ht="38.25" customHeight="1" x14ac:dyDescent="0.25">
      <c r="A10" s="216" t="s">
        <v>139</v>
      </c>
      <c r="B10" s="216"/>
      <c r="C10" s="216"/>
      <c r="D10" s="216"/>
      <c r="E10" s="216"/>
      <c r="F10" s="216"/>
      <c r="G10" s="4"/>
      <c r="H10" s="96"/>
    </row>
    <row r="11" spans="1:8" ht="36.75" customHeight="1" x14ac:dyDescent="0.25">
      <c r="A11" s="218" t="s">
        <v>159</v>
      </c>
      <c r="B11" s="218"/>
      <c r="C11" s="218"/>
      <c r="D11" s="218"/>
      <c r="E11" s="218"/>
      <c r="F11" s="218"/>
      <c r="G11" s="4"/>
      <c r="H11" s="96"/>
    </row>
    <row r="12" spans="1:8" ht="21.75" customHeight="1" x14ac:dyDescent="0.25">
      <c r="A12" s="125"/>
      <c r="B12" s="125"/>
      <c r="C12" s="125"/>
      <c r="D12" s="125"/>
      <c r="E12" s="219" t="s">
        <v>67</v>
      </c>
      <c r="F12" s="219"/>
      <c r="G12" s="125"/>
      <c r="H12" s="96"/>
    </row>
    <row r="13" spans="1:8" s="8" customFormat="1" ht="110.25" x14ac:dyDescent="0.25">
      <c r="A13" s="7" t="s">
        <v>6</v>
      </c>
      <c r="B13" s="5" t="s">
        <v>5</v>
      </c>
      <c r="C13" s="7" t="s">
        <v>141</v>
      </c>
      <c r="D13" s="7" t="s">
        <v>140</v>
      </c>
      <c r="E13" s="7" t="s">
        <v>142</v>
      </c>
      <c r="F13" s="7" t="s">
        <v>143</v>
      </c>
      <c r="G13" s="125"/>
      <c r="H13" s="97"/>
    </row>
    <row r="14" spans="1:8" x14ac:dyDescent="0.25">
      <c r="A14" s="6">
        <v>1</v>
      </c>
      <c r="B14" s="6">
        <v>2</v>
      </c>
      <c r="C14" s="6">
        <v>3</v>
      </c>
      <c r="D14" s="6">
        <v>4</v>
      </c>
      <c r="E14" s="6">
        <v>5</v>
      </c>
      <c r="F14" s="6">
        <v>6</v>
      </c>
      <c r="G14" s="2"/>
      <c r="H14" s="96"/>
    </row>
    <row r="15" spans="1:8" ht="20.45" customHeight="1" x14ac:dyDescent="0.25">
      <c r="A15" s="56" t="s">
        <v>0</v>
      </c>
      <c r="B15" s="57" t="s">
        <v>12</v>
      </c>
      <c r="C15" s="94">
        <f>C16</f>
        <v>0</v>
      </c>
      <c r="D15" s="94">
        <f>D16</f>
        <v>0</v>
      </c>
      <c r="E15" s="63"/>
      <c r="F15" s="107">
        <f t="shared" ref="F15" si="0">D15/G15</f>
        <v>0</v>
      </c>
      <c r="G15" s="113">
        <f>G16</f>
        <v>77163530</v>
      </c>
      <c r="H15" s="96"/>
    </row>
    <row r="16" spans="1:8" ht="20.45" customHeight="1" x14ac:dyDescent="0.25">
      <c r="A16" s="61" t="s">
        <v>1</v>
      </c>
      <c r="B16" s="62" t="s">
        <v>13</v>
      </c>
      <c r="C16" s="95">
        <f>C21</f>
        <v>0</v>
      </c>
      <c r="D16" s="95">
        <f>D21</f>
        <v>0</v>
      </c>
      <c r="E16" s="83"/>
      <c r="F16" s="107">
        <f>D16/G16</f>
        <v>0</v>
      </c>
      <c r="G16" s="113">
        <f>G21</f>
        <v>77163530</v>
      </c>
      <c r="H16" s="96"/>
    </row>
    <row r="17" spans="1:9" ht="20.45" customHeight="1" x14ac:dyDescent="0.25">
      <c r="A17" s="61">
        <v>1</v>
      </c>
      <c r="B17" s="166" t="s">
        <v>15</v>
      </c>
      <c r="C17" s="95"/>
      <c r="D17" s="95"/>
      <c r="E17" s="83"/>
      <c r="F17" s="107"/>
      <c r="G17" s="113"/>
      <c r="H17" s="96"/>
    </row>
    <row r="18" spans="1:9" ht="20.45" customHeight="1" x14ac:dyDescent="0.25">
      <c r="A18" s="61">
        <v>2</v>
      </c>
      <c r="B18" s="62" t="s">
        <v>17</v>
      </c>
      <c r="C18" s="95"/>
      <c r="D18" s="95"/>
      <c r="E18" s="83"/>
      <c r="F18" s="107"/>
      <c r="G18" s="113"/>
      <c r="H18" s="96"/>
    </row>
    <row r="19" spans="1:9" ht="20.45" customHeight="1" x14ac:dyDescent="0.25">
      <c r="A19" s="61">
        <v>3</v>
      </c>
      <c r="B19" s="62" t="s">
        <v>171</v>
      </c>
      <c r="C19" s="95"/>
      <c r="D19" s="95"/>
      <c r="E19" s="83"/>
      <c r="F19" s="107"/>
      <c r="G19" s="113"/>
      <c r="H19" s="96"/>
    </row>
    <row r="20" spans="1:9" ht="20.45" customHeight="1" x14ac:dyDescent="0.25">
      <c r="A20" s="169" t="s">
        <v>25</v>
      </c>
      <c r="B20" s="167" t="s">
        <v>43</v>
      </c>
      <c r="C20" s="95"/>
      <c r="D20" s="95"/>
      <c r="E20" s="83"/>
      <c r="F20" s="107"/>
      <c r="G20" s="113"/>
      <c r="H20" s="96"/>
    </row>
    <row r="21" spans="1:9" ht="20.45" customHeight="1" x14ac:dyDescent="0.25">
      <c r="A21" s="64" t="s">
        <v>26</v>
      </c>
      <c r="B21" s="167" t="s">
        <v>163</v>
      </c>
      <c r="C21" s="93"/>
      <c r="D21" s="93"/>
      <c r="E21" s="83"/>
      <c r="F21" s="107">
        <f>D21/G21</f>
        <v>0</v>
      </c>
      <c r="G21" s="112">
        <v>77163530</v>
      </c>
      <c r="H21" s="96"/>
    </row>
    <row r="22" spans="1:9" ht="20.45" customHeight="1" x14ac:dyDescent="0.25">
      <c r="A22" s="61" t="s">
        <v>2</v>
      </c>
      <c r="B22" s="62" t="s">
        <v>18</v>
      </c>
      <c r="C22" s="93"/>
      <c r="D22" s="93"/>
      <c r="E22" s="83"/>
      <c r="F22" s="12"/>
      <c r="G22" s="2"/>
      <c r="H22" s="96"/>
    </row>
    <row r="23" spans="1:9" ht="19.899999999999999" customHeight="1" x14ac:dyDescent="0.25">
      <c r="A23" s="43">
        <v>1</v>
      </c>
      <c r="B23" s="168" t="s">
        <v>165</v>
      </c>
      <c r="C23" s="93"/>
      <c r="D23" s="93"/>
      <c r="E23" s="83"/>
      <c r="F23" s="12"/>
      <c r="G23" s="2"/>
      <c r="H23" s="96"/>
    </row>
    <row r="24" spans="1:9" ht="19.899999999999999" customHeight="1" x14ac:dyDescent="0.25">
      <c r="A24" s="43">
        <v>2</v>
      </c>
      <c r="B24" s="168" t="s">
        <v>7</v>
      </c>
      <c r="C24" s="93"/>
      <c r="D24" s="93"/>
      <c r="E24" s="83"/>
      <c r="F24" s="12"/>
      <c r="G24" s="2"/>
      <c r="H24" s="96"/>
    </row>
    <row r="25" spans="1:9" ht="19.899999999999999" customHeight="1" x14ac:dyDescent="0.25">
      <c r="A25" s="13">
        <v>3</v>
      </c>
      <c r="B25" s="62" t="s">
        <v>172</v>
      </c>
      <c r="C25" s="93"/>
      <c r="D25" s="93"/>
      <c r="E25" s="83"/>
      <c r="F25" s="12"/>
      <c r="G25" s="2"/>
      <c r="H25" s="96"/>
    </row>
    <row r="26" spans="1:9" ht="19.899999999999999" customHeight="1" x14ac:dyDescent="0.25">
      <c r="A26" s="13" t="s">
        <v>25</v>
      </c>
      <c r="B26" s="167" t="s">
        <v>43</v>
      </c>
      <c r="C26" s="93"/>
      <c r="D26" s="93"/>
      <c r="E26" s="83"/>
      <c r="F26" s="12"/>
      <c r="G26" s="2"/>
      <c r="H26" s="96"/>
    </row>
    <row r="27" spans="1:9" ht="19.899999999999999" customHeight="1" x14ac:dyDescent="0.25">
      <c r="A27" s="13" t="s">
        <v>26</v>
      </c>
      <c r="B27" s="167" t="s">
        <v>163</v>
      </c>
      <c r="C27" s="93"/>
      <c r="D27" s="93"/>
      <c r="E27" s="83"/>
      <c r="F27" s="12"/>
      <c r="G27" s="2"/>
      <c r="H27" s="96"/>
    </row>
    <row r="28" spans="1:9" ht="21" customHeight="1" x14ac:dyDescent="0.25">
      <c r="A28" s="61" t="s">
        <v>3</v>
      </c>
      <c r="B28" s="62" t="s">
        <v>34</v>
      </c>
      <c r="C28" s="12"/>
      <c r="D28" s="12"/>
      <c r="E28" s="83"/>
      <c r="F28" s="12"/>
      <c r="G28" s="2"/>
      <c r="H28" s="96"/>
    </row>
    <row r="29" spans="1:9" ht="19.899999999999999" customHeight="1" x14ac:dyDescent="0.25">
      <c r="A29" s="43">
        <v>1</v>
      </c>
      <c r="B29" s="166" t="s">
        <v>15</v>
      </c>
      <c r="C29" s="93"/>
      <c r="D29" s="93"/>
      <c r="E29" s="83"/>
      <c r="F29" s="12"/>
      <c r="G29" s="2"/>
      <c r="H29" s="96"/>
    </row>
    <row r="30" spans="1:9" ht="19.899999999999999" customHeight="1" x14ac:dyDescent="0.25">
      <c r="A30" s="160">
        <v>2</v>
      </c>
      <c r="B30" s="144" t="s">
        <v>17</v>
      </c>
      <c r="C30" s="172"/>
      <c r="D30" s="172"/>
      <c r="E30" s="129"/>
      <c r="F30" s="159"/>
      <c r="G30" s="2"/>
      <c r="H30" s="96"/>
    </row>
    <row r="31" spans="1:9" ht="21.6" customHeight="1" x14ac:dyDescent="0.25">
      <c r="A31" s="154" t="s">
        <v>4</v>
      </c>
      <c r="B31" s="153" t="s">
        <v>27</v>
      </c>
      <c r="C31" s="176">
        <f>C32</f>
        <v>3224000000</v>
      </c>
      <c r="D31" s="177">
        <f>D32</f>
        <v>1490884851</v>
      </c>
      <c r="E31" s="134">
        <f>D31/C31*100</f>
        <v>46.243326643920597</v>
      </c>
      <c r="F31" s="173"/>
      <c r="G31" s="2"/>
      <c r="H31" s="96"/>
    </row>
    <row r="32" spans="1:9" ht="21.6" customHeight="1" x14ac:dyDescent="0.25">
      <c r="A32" s="43" t="s">
        <v>1</v>
      </c>
      <c r="B32" s="62" t="s">
        <v>32</v>
      </c>
      <c r="C32" s="66">
        <f>C35</f>
        <v>3224000000</v>
      </c>
      <c r="D32" s="67">
        <f>D35</f>
        <v>1490884851</v>
      </c>
      <c r="E32" s="83">
        <f>D32/C32*100</f>
        <v>46.243326643920597</v>
      </c>
      <c r="F32" s="107"/>
      <c r="G32" s="2" t="s">
        <v>81</v>
      </c>
      <c r="H32" s="96"/>
      <c r="I32" s="108" t="s">
        <v>41</v>
      </c>
    </row>
    <row r="33" spans="1:9" ht="21.6" customHeight="1" x14ac:dyDescent="0.25">
      <c r="A33" s="43">
        <v>1</v>
      </c>
      <c r="B33" s="62" t="s">
        <v>144</v>
      </c>
      <c r="C33" s="68"/>
      <c r="D33" s="68"/>
      <c r="E33" s="83"/>
      <c r="F33" s="107"/>
      <c r="G33" s="2"/>
      <c r="H33" s="96"/>
      <c r="I33" s="108" t="s">
        <v>60</v>
      </c>
    </row>
    <row r="34" spans="1:9" ht="25.5" customHeight="1" x14ac:dyDescent="0.25">
      <c r="A34" s="43">
        <v>2</v>
      </c>
      <c r="B34" s="62" t="s">
        <v>145</v>
      </c>
      <c r="C34" s="71"/>
      <c r="D34" s="71"/>
      <c r="E34" s="83"/>
      <c r="F34" s="12"/>
      <c r="G34" s="2"/>
      <c r="H34" s="96"/>
      <c r="I34" s="99" t="s">
        <v>44</v>
      </c>
    </row>
    <row r="35" spans="1:9" ht="31.5" x14ac:dyDescent="0.25">
      <c r="A35" s="43">
        <v>3</v>
      </c>
      <c r="B35" s="62" t="s">
        <v>146</v>
      </c>
      <c r="C35" s="74">
        <f>C36+C37</f>
        <v>3224000000</v>
      </c>
      <c r="D35" s="74">
        <f>D36+D37</f>
        <v>1490884851</v>
      </c>
      <c r="E35" s="83">
        <f>D35/C35*100</f>
        <v>46.243326643920597</v>
      </c>
      <c r="F35" s="107"/>
      <c r="G35" s="2"/>
      <c r="H35" s="96"/>
      <c r="I35" s="100" t="s">
        <v>84</v>
      </c>
    </row>
    <row r="36" spans="1:9" ht="22.9" customHeight="1" x14ac:dyDescent="0.25">
      <c r="A36" s="13" t="s">
        <v>25</v>
      </c>
      <c r="B36" s="65" t="s">
        <v>60</v>
      </c>
      <c r="C36" s="170">
        <f>'Bieu 3 Q2'!C36</f>
        <v>2999000000</v>
      </c>
      <c r="D36" s="170">
        <f>'Biểu 3 Q1'!D36+'Bieu 3 Q2'!D36</f>
        <v>1490884851</v>
      </c>
      <c r="E36" s="83">
        <f>D36/C36*100</f>
        <v>49.71273261087029</v>
      </c>
      <c r="F36" s="107"/>
      <c r="G36" s="2"/>
      <c r="H36" s="96"/>
      <c r="I36" s="101" t="s">
        <v>85</v>
      </c>
    </row>
    <row r="37" spans="1:9" ht="22.9" customHeight="1" x14ac:dyDescent="0.25">
      <c r="A37" s="13" t="s">
        <v>26</v>
      </c>
      <c r="B37" s="65" t="s">
        <v>22</v>
      </c>
      <c r="C37" s="74">
        <f>'Bieu 3 Q2'!C37</f>
        <v>225000000</v>
      </c>
      <c r="D37" s="74"/>
      <c r="E37" s="83">
        <f>D37/C37*100</f>
        <v>0</v>
      </c>
      <c r="F37" s="107"/>
      <c r="G37" s="2"/>
      <c r="H37" s="96"/>
      <c r="I37" s="100" t="s">
        <v>86</v>
      </c>
    </row>
    <row r="38" spans="1:9" ht="21" customHeight="1" x14ac:dyDescent="0.25">
      <c r="A38" s="43">
        <v>4</v>
      </c>
      <c r="B38" s="62" t="s">
        <v>65</v>
      </c>
      <c r="C38" s="74"/>
      <c r="D38" s="74"/>
      <c r="E38" s="83"/>
      <c r="F38" s="107"/>
      <c r="G38" s="2"/>
      <c r="H38" s="96"/>
      <c r="I38" s="100" t="s">
        <v>87</v>
      </c>
    </row>
    <row r="39" spans="1:9" ht="21" customHeight="1" x14ac:dyDescent="0.25">
      <c r="A39" s="43">
        <v>5</v>
      </c>
      <c r="B39" s="62" t="s">
        <v>148</v>
      </c>
      <c r="C39" s="74"/>
      <c r="D39" s="74"/>
      <c r="E39" s="83"/>
      <c r="F39" s="107"/>
      <c r="G39" s="2"/>
      <c r="H39" s="96"/>
      <c r="I39" s="100" t="s">
        <v>88</v>
      </c>
    </row>
    <row r="40" spans="1:9" ht="21" customHeight="1" x14ac:dyDescent="0.25">
      <c r="A40" s="43">
        <v>6</v>
      </c>
      <c r="B40" s="62" t="s">
        <v>147</v>
      </c>
      <c r="C40" s="74"/>
      <c r="D40" s="74"/>
      <c r="E40" s="83"/>
      <c r="F40" s="107"/>
      <c r="G40" s="2"/>
      <c r="H40" s="96"/>
      <c r="I40" s="100" t="s">
        <v>89</v>
      </c>
    </row>
    <row r="41" spans="1:9" ht="21" customHeight="1" x14ac:dyDescent="0.25">
      <c r="A41" s="43">
        <v>7</v>
      </c>
      <c r="B41" s="62" t="s">
        <v>149</v>
      </c>
      <c r="C41" s="74"/>
      <c r="D41" s="74"/>
      <c r="E41" s="83"/>
      <c r="F41" s="107"/>
      <c r="G41" s="2"/>
      <c r="H41" s="96"/>
      <c r="I41" s="102" t="s">
        <v>90</v>
      </c>
    </row>
    <row r="42" spans="1:9" ht="22.15" customHeight="1" x14ac:dyDescent="0.25">
      <c r="A42" s="43">
        <v>8</v>
      </c>
      <c r="B42" s="62" t="s">
        <v>150</v>
      </c>
      <c r="C42" s="74"/>
      <c r="D42" s="74"/>
      <c r="E42" s="83"/>
      <c r="F42" s="107"/>
      <c r="G42" s="2"/>
      <c r="H42" s="96"/>
      <c r="I42" s="100" t="s">
        <v>51</v>
      </c>
    </row>
    <row r="43" spans="1:9" ht="30" customHeight="1" x14ac:dyDescent="0.25">
      <c r="A43" s="43">
        <v>9</v>
      </c>
      <c r="B43" s="62" t="s">
        <v>151</v>
      </c>
      <c r="C43" s="74"/>
      <c r="D43" s="74"/>
      <c r="E43" s="83"/>
      <c r="F43" s="107"/>
      <c r="G43" s="2"/>
      <c r="H43" s="96"/>
      <c r="I43" s="100" t="s">
        <v>91</v>
      </c>
    </row>
    <row r="44" spans="1:9" ht="21" customHeight="1" x14ac:dyDescent="0.25">
      <c r="A44" s="160">
        <v>10</v>
      </c>
      <c r="B44" s="144" t="s">
        <v>152</v>
      </c>
      <c r="C44" s="128"/>
      <c r="D44" s="128"/>
      <c r="E44" s="129"/>
      <c r="F44" s="171"/>
      <c r="G44" s="2"/>
      <c r="H44" s="96"/>
      <c r="I44" s="104" t="s">
        <v>92</v>
      </c>
    </row>
    <row r="45" spans="1:9" s="40" customFormat="1" ht="25.15" customHeight="1" x14ac:dyDescent="0.25">
      <c r="A45" s="143">
        <v>10</v>
      </c>
      <c r="B45" s="144" t="s">
        <v>152</v>
      </c>
      <c r="C45" s="145"/>
      <c r="D45" s="146"/>
      <c r="E45" s="147"/>
      <c r="F45" s="148"/>
      <c r="G45" s="48"/>
      <c r="H45" s="109"/>
      <c r="I45" s="105"/>
    </row>
    <row r="46" spans="1:9" ht="33.6" hidden="1" customHeight="1" x14ac:dyDescent="0.25">
      <c r="A46" s="137"/>
      <c r="B46" s="138"/>
      <c r="C46" s="139"/>
      <c r="D46" s="140"/>
      <c r="E46" s="141"/>
      <c r="F46" s="142"/>
      <c r="G46" s="2"/>
      <c r="H46" s="96"/>
      <c r="I46" s="108"/>
    </row>
    <row r="47" spans="1:9" ht="33.6" hidden="1" customHeight="1" x14ac:dyDescent="0.25">
      <c r="A47" s="64"/>
      <c r="B47" s="65"/>
      <c r="C47" s="68"/>
      <c r="D47" s="136"/>
      <c r="E47" s="83"/>
      <c r="F47" s="111"/>
      <c r="G47" s="2"/>
      <c r="H47" s="96"/>
      <c r="I47" s="108"/>
    </row>
    <row r="48" spans="1:9" ht="33.6" hidden="1" customHeight="1" x14ac:dyDescent="0.25">
      <c r="A48" s="64"/>
      <c r="B48" s="65"/>
      <c r="C48" s="68"/>
      <c r="D48" s="136"/>
      <c r="E48" s="83"/>
      <c r="F48" s="111"/>
      <c r="G48" s="2"/>
      <c r="H48" s="96"/>
      <c r="I48" s="108"/>
    </row>
    <row r="49" spans="1:9" ht="25.5" hidden="1" customHeight="1" x14ac:dyDescent="0.25">
      <c r="A49" s="64"/>
      <c r="B49" s="65"/>
      <c r="C49" s="68"/>
      <c r="D49" s="136"/>
      <c r="E49" s="83"/>
      <c r="F49" s="111"/>
      <c r="G49" s="2"/>
      <c r="H49" s="96"/>
      <c r="I49" s="108"/>
    </row>
    <row r="50" spans="1:9" ht="25.5" hidden="1" customHeight="1" x14ac:dyDescent="0.25">
      <c r="A50" s="69">
        <v>1</v>
      </c>
      <c r="B50" s="70" t="s">
        <v>69</v>
      </c>
      <c r="C50" s="71">
        <v>2894000000</v>
      </c>
      <c r="D50" s="71">
        <f>SUM(D51:D57)</f>
        <v>641042695</v>
      </c>
      <c r="E50" s="83"/>
      <c r="F50" s="111">
        <f t="shared" ref="F50:F67" si="1">D50/H50</f>
        <v>0.6179491921503123</v>
      </c>
      <c r="G50" s="2"/>
      <c r="H50" s="96">
        <v>1037371200</v>
      </c>
      <c r="I50" s="99" t="s">
        <v>44</v>
      </c>
    </row>
    <row r="51" spans="1:9" ht="25.5" hidden="1" customHeight="1" x14ac:dyDescent="0.25">
      <c r="A51" s="72"/>
      <c r="B51" s="73" t="s">
        <v>45</v>
      </c>
      <c r="C51" s="74">
        <f>'Biểu 3 Q1'!C35</f>
        <v>3224000000</v>
      </c>
      <c r="D51" s="74">
        <v>309785901</v>
      </c>
      <c r="E51" s="83">
        <f>D51/C51*100</f>
        <v>9.6087438275434245</v>
      </c>
      <c r="F51" s="111">
        <f t="shared" si="1"/>
        <v>0.83482983706602976</v>
      </c>
      <c r="G51" s="2"/>
      <c r="H51" s="96">
        <v>371076700</v>
      </c>
      <c r="I51" s="100" t="s">
        <v>84</v>
      </c>
    </row>
    <row r="52" spans="1:9" ht="33" hidden="1" customHeight="1" x14ac:dyDescent="0.25">
      <c r="A52" s="72"/>
      <c r="B52" s="75" t="s">
        <v>70</v>
      </c>
      <c r="C52" s="74">
        <f>'Biểu 3 Q1'!C36</f>
        <v>2999000000</v>
      </c>
      <c r="D52" s="76"/>
      <c r="E52" s="83"/>
      <c r="F52" s="111">
        <f t="shared" si="1"/>
        <v>0</v>
      </c>
      <c r="G52" s="2"/>
      <c r="H52" s="96">
        <v>256467300</v>
      </c>
      <c r="I52" s="101" t="s">
        <v>85</v>
      </c>
    </row>
    <row r="53" spans="1:9" ht="25.5" hidden="1" customHeight="1" x14ac:dyDescent="0.25">
      <c r="A53" s="72"/>
      <c r="B53" s="73" t="s">
        <v>46</v>
      </c>
      <c r="C53" s="74">
        <f>'Biểu 3 Q1'!C37</f>
        <v>225000000</v>
      </c>
      <c r="D53" s="74">
        <v>243772814</v>
      </c>
      <c r="E53" s="83">
        <f>D53/C53*100</f>
        <v>108.34347288888888</v>
      </c>
      <c r="F53" s="111">
        <f t="shared" si="1"/>
        <v>0.9531068924194529</v>
      </c>
      <c r="G53" s="2"/>
      <c r="H53" s="96">
        <v>255766500</v>
      </c>
      <c r="I53" s="100" t="s">
        <v>86</v>
      </c>
    </row>
    <row r="54" spans="1:9" ht="25.5" hidden="1" customHeight="1" x14ac:dyDescent="0.25">
      <c r="A54" s="72"/>
      <c r="B54" s="73" t="s">
        <v>47</v>
      </c>
      <c r="C54" s="74">
        <f>'Biểu 3 Q1'!C38</f>
        <v>0</v>
      </c>
      <c r="D54" s="74"/>
      <c r="E54" s="83" t="e">
        <f t="shared" ref="E54:E72" si="2">D54/C54*100</f>
        <v>#DIV/0!</v>
      </c>
      <c r="F54" s="111"/>
      <c r="G54" s="2"/>
      <c r="H54" s="96"/>
      <c r="I54" s="100" t="s">
        <v>87</v>
      </c>
    </row>
    <row r="55" spans="1:9" ht="25.5" hidden="1" customHeight="1" x14ac:dyDescent="0.25">
      <c r="A55" s="126"/>
      <c r="B55" s="127" t="s">
        <v>48</v>
      </c>
      <c r="C55" s="128">
        <f>'Biểu 3 Q1'!C39</f>
        <v>0</v>
      </c>
      <c r="D55" s="128"/>
      <c r="E55" s="129" t="e">
        <f t="shared" si="2"/>
        <v>#DIV/0!</v>
      </c>
      <c r="F55" s="130"/>
      <c r="G55" s="2"/>
      <c r="H55" s="96"/>
      <c r="I55" s="100" t="s">
        <v>88</v>
      </c>
    </row>
    <row r="56" spans="1:9" ht="25.5" hidden="1" customHeight="1" x14ac:dyDescent="0.25">
      <c r="A56" s="131"/>
      <c r="B56" s="132" t="s">
        <v>49</v>
      </c>
      <c r="C56" s="133">
        <f>'Biểu 3 Q1'!C40</f>
        <v>0</v>
      </c>
      <c r="D56" s="133">
        <v>82268980</v>
      </c>
      <c r="E56" s="134" t="e">
        <f t="shared" si="2"/>
        <v>#DIV/0!</v>
      </c>
      <c r="F56" s="135">
        <f t="shared" si="1"/>
        <v>0.53400367517478498</v>
      </c>
      <c r="G56" s="2"/>
      <c r="H56" s="96">
        <v>154060700</v>
      </c>
      <c r="I56" s="100" t="s">
        <v>89</v>
      </c>
    </row>
    <row r="57" spans="1:9" ht="33.6" hidden="1" customHeight="1" x14ac:dyDescent="0.25">
      <c r="A57" s="72"/>
      <c r="B57" s="85" t="s">
        <v>50</v>
      </c>
      <c r="C57" s="74">
        <f>'Biểu 3 Q1'!C41</f>
        <v>0</v>
      </c>
      <c r="D57" s="74">
        <v>5215000</v>
      </c>
      <c r="E57" s="83"/>
      <c r="F57" s="111"/>
      <c r="G57" s="2"/>
      <c r="H57" s="96"/>
      <c r="I57" s="102" t="s">
        <v>90</v>
      </c>
    </row>
    <row r="58" spans="1:9" ht="25.5" hidden="1" customHeight="1" x14ac:dyDescent="0.25">
      <c r="A58" s="69">
        <v>2</v>
      </c>
      <c r="B58" s="70" t="s">
        <v>51</v>
      </c>
      <c r="C58" s="71">
        <v>580000000</v>
      </c>
      <c r="D58" s="71">
        <f>SUM(D59:D68)</f>
        <v>155333933</v>
      </c>
      <c r="E58" s="83">
        <f t="shared" si="2"/>
        <v>26.781712586206897</v>
      </c>
      <c r="F58" s="111">
        <f t="shared" si="1"/>
        <v>0.48992823201505215</v>
      </c>
      <c r="G58" s="2"/>
      <c r="H58" s="96">
        <v>317054464</v>
      </c>
      <c r="I58" s="99" t="s">
        <v>51</v>
      </c>
    </row>
    <row r="59" spans="1:9" ht="25.5" hidden="1" customHeight="1" x14ac:dyDescent="0.25">
      <c r="A59" s="72"/>
      <c r="B59" s="77" t="s">
        <v>71</v>
      </c>
      <c r="C59" s="74">
        <f>'Biểu 3 Q1'!C43</f>
        <v>0</v>
      </c>
      <c r="D59" s="74">
        <v>7442933</v>
      </c>
      <c r="E59" s="83" t="e">
        <f t="shared" si="2"/>
        <v>#DIV/0!</v>
      </c>
      <c r="F59" s="111">
        <f t="shared" si="1"/>
        <v>0.39776757552093966</v>
      </c>
      <c r="G59" s="2"/>
      <c r="H59" s="96">
        <v>18711764</v>
      </c>
      <c r="I59" s="103" t="s">
        <v>91</v>
      </c>
    </row>
    <row r="60" spans="1:9" ht="25.5" hidden="1" customHeight="1" x14ac:dyDescent="0.25">
      <c r="A60" s="72"/>
      <c r="B60" s="77" t="s">
        <v>72</v>
      </c>
      <c r="C60" s="74">
        <f>'Biểu 3 Q1'!C44</f>
        <v>0</v>
      </c>
      <c r="D60" s="74">
        <v>7110000</v>
      </c>
      <c r="E60" s="83" t="e">
        <f t="shared" si="2"/>
        <v>#DIV/0!</v>
      </c>
      <c r="F60" s="111">
        <f t="shared" si="1"/>
        <v>0.13907090464547678</v>
      </c>
      <c r="G60" s="2"/>
      <c r="H60" s="96">
        <v>51125000</v>
      </c>
      <c r="I60" s="104" t="s">
        <v>92</v>
      </c>
    </row>
    <row r="61" spans="1:9" ht="25.5" hidden="1" customHeight="1" x14ac:dyDescent="0.25">
      <c r="A61" s="72"/>
      <c r="B61" s="77" t="s">
        <v>73</v>
      </c>
      <c r="C61" s="74" t="e">
        <f>'Biểu 3 Q1'!#REF!</f>
        <v>#REF!</v>
      </c>
      <c r="D61" s="74">
        <v>3341800</v>
      </c>
      <c r="E61" s="83" t="e">
        <f t="shared" si="2"/>
        <v>#REF!</v>
      </c>
      <c r="F61" s="111">
        <f t="shared" si="1"/>
        <v>31.319587628865978</v>
      </c>
      <c r="G61" s="2"/>
      <c r="H61" s="96">
        <v>106700</v>
      </c>
      <c r="I61" s="103" t="s">
        <v>93</v>
      </c>
    </row>
    <row r="62" spans="1:9" ht="25.5" hidden="1" customHeight="1" x14ac:dyDescent="0.25">
      <c r="A62" s="72"/>
      <c r="B62" s="77" t="s">
        <v>74</v>
      </c>
      <c r="C62" s="74" t="e">
        <f>'Biểu 3 Q1'!#REF!</f>
        <v>#REF!</v>
      </c>
      <c r="D62" s="74"/>
      <c r="E62" s="83" t="e">
        <f t="shared" si="2"/>
        <v>#REF!</v>
      </c>
      <c r="F62" s="111"/>
      <c r="G62" s="2"/>
      <c r="H62" s="96"/>
      <c r="I62" s="104" t="s">
        <v>94</v>
      </c>
    </row>
    <row r="63" spans="1:9" ht="25.5" hidden="1" customHeight="1" x14ac:dyDescent="0.25">
      <c r="A63" s="72"/>
      <c r="B63" s="77" t="s">
        <v>75</v>
      </c>
      <c r="C63" s="74" t="e">
        <f>'Biểu 3 Q1'!#REF!</f>
        <v>#REF!</v>
      </c>
      <c r="D63" s="74">
        <v>3000000</v>
      </c>
      <c r="E63" s="83" t="e">
        <f t="shared" si="2"/>
        <v>#REF!</v>
      </c>
      <c r="F63" s="111">
        <f t="shared" si="1"/>
        <v>0.45180722891566266</v>
      </c>
      <c r="G63" s="2"/>
      <c r="H63" s="96">
        <v>6640000</v>
      </c>
      <c r="I63" s="104" t="s">
        <v>95</v>
      </c>
    </row>
    <row r="64" spans="1:9" ht="25.5" hidden="1" customHeight="1" x14ac:dyDescent="0.25">
      <c r="A64" s="72"/>
      <c r="B64" s="77" t="s">
        <v>76</v>
      </c>
      <c r="C64" s="74" t="e">
        <f>'Biểu 3 Q1'!#REF!</f>
        <v>#REF!</v>
      </c>
      <c r="D64" s="74">
        <v>12784200</v>
      </c>
      <c r="E64" s="83" t="e">
        <f t="shared" si="2"/>
        <v>#REF!</v>
      </c>
      <c r="F64" s="111">
        <f t="shared" si="1"/>
        <v>0.58794150110375276</v>
      </c>
      <c r="G64" s="2"/>
      <c r="H64" s="96">
        <v>21744000</v>
      </c>
      <c r="I64" s="104" t="s">
        <v>96</v>
      </c>
    </row>
    <row r="65" spans="1:9" ht="45.75" hidden="1" customHeight="1" x14ac:dyDescent="0.25">
      <c r="A65" s="72"/>
      <c r="B65" s="75" t="s">
        <v>77</v>
      </c>
      <c r="C65" s="74" t="e">
        <f>'Biểu 3 Q1'!#REF!</f>
        <v>#REF!</v>
      </c>
      <c r="D65" s="74">
        <v>46766000</v>
      </c>
      <c r="E65" s="83" t="e">
        <f t="shared" si="2"/>
        <v>#REF!</v>
      </c>
      <c r="F65" s="111">
        <f t="shared" si="1"/>
        <v>0.27429382507507505</v>
      </c>
      <c r="G65" s="2"/>
      <c r="H65" s="96">
        <v>170496000</v>
      </c>
      <c r="I65" s="103" t="s">
        <v>97</v>
      </c>
    </row>
    <row r="66" spans="1:9" ht="31.5" hidden="1" customHeight="1" x14ac:dyDescent="0.25">
      <c r="A66" s="72"/>
      <c r="B66" s="75" t="s">
        <v>52</v>
      </c>
      <c r="C66" s="74" t="e">
        <f>'Biểu 3 Q1'!#REF!</f>
        <v>#REF!</v>
      </c>
      <c r="D66" s="74"/>
      <c r="E66" s="83">
        <v>128</v>
      </c>
      <c r="F66" s="111" t="e">
        <f t="shared" si="1"/>
        <v>#DIV/0!</v>
      </c>
      <c r="G66" s="2"/>
      <c r="H66" s="96">
        <v>0</v>
      </c>
      <c r="I66" s="102" t="s">
        <v>98</v>
      </c>
    </row>
    <row r="67" spans="1:9" ht="31.5" hidden="1" x14ac:dyDescent="0.25">
      <c r="A67" s="72"/>
      <c r="B67" s="78" t="s">
        <v>78</v>
      </c>
      <c r="C67" s="74" t="e">
        <f>'Biểu 3 Q1'!#REF!</f>
        <v>#REF!</v>
      </c>
      <c r="D67" s="74">
        <v>74889000</v>
      </c>
      <c r="E67" s="83" t="e">
        <f t="shared" si="2"/>
        <v>#REF!</v>
      </c>
      <c r="F67" s="111">
        <f t="shared" si="1"/>
        <v>1.552715058779623</v>
      </c>
      <c r="G67" s="2"/>
      <c r="H67" s="96">
        <v>48231000</v>
      </c>
      <c r="I67" s="105" t="s">
        <v>99</v>
      </c>
    </row>
    <row r="68" spans="1:9" ht="25.5" hidden="1" customHeight="1" x14ac:dyDescent="0.25">
      <c r="A68" s="69"/>
      <c r="B68" s="73" t="s">
        <v>53</v>
      </c>
      <c r="C68" s="74" t="e">
        <f>'Biểu 3 Q1'!#REF!</f>
        <v>#REF!</v>
      </c>
      <c r="D68" s="74"/>
      <c r="E68" s="83" t="e">
        <f t="shared" si="2"/>
        <v>#REF!</v>
      </c>
      <c r="F68" s="111">
        <f>D68/H68</f>
        <v>0</v>
      </c>
      <c r="G68" s="2"/>
      <c r="H68" s="96">
        <v>12000000</v>
      </c>
      <c r="I68" s="106" t="s">
        <v>100</v>
      </c>
    </row>
    <row r="69" spans="1:9" ht="25.5" hidden="1" customHeight="1" x14ac:dyDescent="0.25">
      <c r="A69" s="69">
        <v>3</v>
      </c>
      <c r="B69" s="70" t="s">
        <v>54</v>
      </c>
      <c r="C69" s="71">
        <v>20000000</v>
      </c>
      <c r="D69" s="71">
        <f>D70</f>
        <v>351000</v>
      </c>
      <c r="E69" s="83">
        <f t="shared" si="2"/>
        <v>1.7549999999999999</v>
      </c>
      <c r="F69" s="111">
        <f>D69/H69</f>
        <v>4.8393034160518732E-3</v>
      </c>
      <c r="G69" s="2"/>
      <c r="H69" s="96">
        <v>72531100</v>
      </c>
      <c r="I69" s="106" t="s">
        <v>101</v>
      </c>
    </row>
    <row r="70" spans="1:9" ht="25.5" hidden="1" customHeight="1" x14ac:dyDescent="0.25">
      <c r="A70" s="79"/>
      <c r="B70" s="73" t="s">
        <v>55</v>
      </c>
      <c r="C70" s="74" t="e">
        <f>'Biểu 3 Q1'!#REF!</f>
        <v>#REF!</v>
      </c>
      <c r="D70" s="74">
        <v>351000</v>
      </c>
      <c r="E70" s="83" t="e">
        <f t="shared" si="2"/>
        <v>#REF!</v>
      </c>
      <c r="F70" s="111">
        <f>D70/H69</f>
        <v>4.8393034160518732E-3</v>
      </c>
      <c r="G70" s="2"/>
      <c r="H70" s="98">
        <v>72531100</v>
      </c>
      <c r="I70" s="105" t="s">
        <v>102</v>
      </c>
    </row>
    <row r="71" spans="1:9" s="40" customFormat="1" ht="25.5" hidden="1" customHeight="1" x14ac:dyDescent="0.25">
      <c r="A71" s="61" t="s">
        <v>16</v>
      </c>
      <c r="B71" s="62" t="s">
        <v>24</v>
      </c>
      <c r="C71" s="80">
        <f>C72</f>
        <v>250000000</v>
      </c>
      <c r="D71" s="81"/>
      <c r="E71" s="83">
        <f t="shared" si="2"/>
        <v>0</v>
      </c>
      <c r="F71" s="84"/>
      <c r="G71" s="39"/>
      <c r="I71" s="100" t="s">
        <v>103</v>
      </c>
    </row>
    <row r="72" spans="1:9" ht="54" hidden="1" customHeight="1" x14ac:dyDescent="0.25">
      <c r="A72" s="58"/>
      <c r="B72" s="59" t="s">
        <v>77</v>
      </c>
      <c r="C72" s="60">
        <v>250000000</v>
      </c>
      <c r="D72" s="60"/>
      <c r="E72" s="82">
        <f t="shared" si="2"/>
        <v>0</v>
      </c>
      <c r="F72" s="110"/>
      <c r="G72" s="2"/>
      <c r="H72" s="96"/>
    </row>
    <row r="74" spans="1:9" x14ac:dyDescent="0.25">
      <c r="D74" s="220" t="s">
        <v>66</v>
      </c>
      <c r="E74" s="220"/>
      <c r="F74" s="220"/>
    </row>
    <row r="75" spans="1:9" x14ac:dyDescent="0.25">
      <c r="D75" s="214"/>
      <c r="E75" s="214"/>
      <c r="F75" s="214"/>
    </row>
    <row r="76" spans="1:9" x14ac:dyDescent="0.25">
      <c r="D76" s="215"/>
      <c r="E76" s="215"/>
      <c r="F76" s="215"/>
    </row>
    <row r="77" spans="1:9" x14ac:dyDescent="0.25">
      <c r="D77" s="214"/>
      <c r="E77" s="214"/>
      <c r="F77" s="214"/>
    </row>
    <row r="80" spans="1:9" ht="18.75" x14ac:dyDescent="0.3">
      <c r="D80" s="213" t="s">
        <v>111</v>
      </c>
      <c r="E80" s="213"/>
      <c r="F80" s="213"/>
    </row>
  </sheetData>
  <mergeCells count="19">
    <mergeCell ref="D77:F77"/>
    <mergeCell ref="D80:F80"/>
    <mergeCell ref="A6:F6"/>
    <mergeCell ref="A7:F7"/>
    <mergeCell ref="A8:F8"/>
    <mergeCell ref="A9:F9"/>
    <mergeCell ref="A10:F10"/>
    <mergeCell ref="A11:F11"/>
    <mergeCell ref="B1:E1"/>
    <mergeCell ref="E12:F12"/>
    <mergeCell ref="D74:F74"/>
    <mergeCell ref="D75:F75"/>
    <mergeCell ref="D76:F76"/>
    <mergeCell ref="A2:B2"/>
    <mergeCell ref="C2:F2"/>
    <mergeCell ref="A3:B3"/>
    <mergeCell ref="C3:F3"/>
    <mergeCell ref="C4:F4"/>
    <mergeCell ref="C5:F5"/>
  </mergeCells>
  <pageMargins left="0.31496062992126" right="0" top="0.74" bottom="0.55118110236220497" header="0.31496062992126" footer="0.31496062992126"/>
  <pageSetup paperSize="9" scale="95"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3"/>
  <sheetViews>
    <sheetView view="pageBreakPreview" topLeftCell="A4" zoomScaleSheetLayoutView="100" workbookViewId="0">
      <selection activeCell="C37" sqref="C37"/>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7" width="20.85546875" style="1" customWidth="1"/>
    <col min="8" max="8" width="18.28515625" style="41" bestFit="1" customWidth="1"/>
    <col min="9" max="9" width="49.42578125" style="1" bestFit="1" customWidth="1"/>
    <col min="10" max="16384" width="9" style="1"/>
  </cols>
  <sheetData>
    <row r="1" spans="1:8" x14ac:dyDescent="0.25">
      <c r="B1" s="208" t="s">
        <v>136</v>
      </c>
      <c r="C1" s="208"/>
      <c r="D1" s="208"/>
      <c r="E1" s="208"/>
      <c r="F1" s="29"/>
    </row>
    <row r="2" spans="1:8" x14ac:dyDescent="0.25">
      <c r="A2" s="209" t="s">
        <v>112</v>
      </c>
      <c r="B2" s="209"/>
      <c r="C2" s="223" t="s">
        <v>37</v>
      </c>
      <c r="D2" s="223"/>
      <c r="E2" s="223"/>
      <c r="F2" s="223"/>
      <c r="G2" s="2"/>
      <c r="H2" s="96"/>
    </row>
    <row r="3" spans="1:8" ht="18.75" x14ac:dyDescent="0.3">
      <c r="A3" s="209" t="s">
        <v>157</v>
      </c>
      <c r="B3" s="209"/>
      <c r="C3" s="225" t="s">
        <v>38</v>
      </c>
      <c r="D3" s="225"/>
      <c r="E3" s="225"/>
      <c r="F3" s="225"/>
      <c r="G3" s="2"/>
      <c r="H3" s="96"/>
    </row>
    <row r="4" spans="1:8" ht="9.75" customHeight="1" x14ac:dyDescent="0.25">
      <c r="A4" s="48"/>
      <c r="B4" s="48"/>
      <c r="C4" s="221"/>
      <c r="D4" s="221"/>
      <c r="E4" s="221"/>
      <c r="F4" s="221"/>
      <c r="G4" s="2"/>
      <c r="H4" s="96"/>
    </row>
    <row r="5" spans="1:8" ht="18.75" x14ac:dyDescent="0.3">
      <c r="A5" s="48"/>
      <c r="B5" s="48"/>
      <c r="C5" s="222" t="s">
        <v>180</v>
      </c>
      <c r="D5" s="222"/>
      <c r="E5" s="222"/>
      <c r="F5" s="222"/>
      <c r="G5" s="2"/>
      <c r="H5" s="96"/>
    </row>
    <row r="6" spans="1:8" ht="30" customHeight="1" x14ac:dyDescent="0.25">
      <c r="A6" s="223" t="s">
        <v>134</v>
      </c>
      <c r="B6" s="223"/>
      <c r="C6" s="223"/>
      <c r="D6" s="223"/>
      <c r="E6" s="223"/>
      <c r="F6" s="223"/>
      <c r="G6" s="2"/>
      <c r="H6" s="96"/>
    </row>
    <row r="7" spans="1:8" ht="18.600000000000001" customHeight="1" x14ac:dyDescent="0.25">
      <c r="A7" s="208" t="s">
        <v>179</v>
      </c>
      <c r="B7" s="208"/>
      <c r="C7" s="208"/>
      <c r="D7" s="208"/>
      <c r="E7" s="208"/>
      <c r="F7" s="208"/>
    </row>
    <row r="8" spans="1:8" ht="37.5" customHeight="1" x14ac:dyDescent="0.25">
      <c r="A8" s="216" t="s">
        <v>138</v>
      </c>
      <c r="B8" s="217"/>
      <c r="C8" s="217"/>
      <c r="D8" s="217"/>
      <c r="E8" s="217"/>
      <c r="F8" s="217"/>
      <c r="G8" s="4"/>
      <c r="H8" s="96"/>
    </row>
    <row r="9" spans="1:8" ht="55.5" customHeight="1" x14ac:dyDescent="0.25">
      <c r="A9" s="216" t="s">
        <v>137</v>
      </c>
      <c r="B9" s="217"/>
      <c r="C9" s="217"/>
      <c r="D9" s="217"/>
      <c r="E9" s="217"/>
      <c r="F9" s="217"/>
      <c r="G9" s="4"/>
      <c r="H9" s="96"/>
    </row>
    <row r="10" spans="1:8" ht="38.25" customHeight="1" x14ac:dyDescent="0.25">
      <c r="A10" s="216" t="s">
        <v>139</v>
      </c>
      <c r="B10" s="216"/>
      <c r="C10" s="216"/>
      <c r="D10" s="216"/>
      <c r="E10" s="216"/>
      <c r="F10" s="216"/>
      <c r="G10" s="4"/>
      <c r="H10" s="96"/>
    </row>
    <row r="11" spans="1:8" ht="36.75" customHeight="1" x14ac:dyDescent="0.25">
      <c r="A11" s="218" t="s">
        <v>167</v>
      </c>
      <c r="B11" s="218"/>
      <c r="C11" s="218"/>
      <c r="D11" s="218"/>
      <c r="E11" s="218"/>
      <c r="F11" s="218"/>
      <c r="G11" s="4"/>
      <c r="H11" s="96"/>
    </row>
    <row r="12" spans="1:8" ht="21.75" customHeight="1" x14ac:dyDescent="0.25">
      <c r="A12" s="125"/>
      <c r="B12" s="125"/>
      <c r="C12" s="125"/>
      <c r="D12" s="125"/>
      <c r="E12" s="219" t="s">
        <v>67</v>
      </c>
      <c r="F12" s="219"/>
      <c r="G12" s="125"/>
      <c r="H12" s="96"/>
    </row>
    <row r="13" spans="1:8" s="8" customFormat="1" ht="110.25" x14ac:dyDescent="0.25">
      <c r="A13" s="7" t="s">
        <v>6</v>
      </c>
      <c r="B13" s="5" t="s">
        <v>5</v>
      </c>
      <c r="C13" s="7" t="s">
        <v>141</v>
      </c>
      <c r="D13" s="7" t="s">
        <v>160</v>
      </c>
      <c r="E13" s="7" t="s">
        <v>142</v>
      </c>
      <c r="F13" s="7" t="s">
        <v>143</v>
      </c>
      <c r="G13" s="125"/>
      <c r="H13" s="97"/>
    </row>
    <row r="14" spans="1:8" x14ac:dyDescent="0.25">
      <c r="A14" s="6">
        <v>1</v>
      </c>
      <c r="B14" s="6">
        <v>2</v>
      </c>
      <c r="C14" s="6">
        <v>3</v>
      </c>
      <c r="D14" s="6">
        <v>4</v>
      </c>
      <c r="E14" s="6">
        <v>5</v>
      </c>
      <c r="F14" s="6">
        <v>6</v>
      </c>
      <c r="G14" s="2"/>
      <c r="H14" s="96"/>
    </row>
    <row r="15" spans="1:8" ht="20.45" customHeight="1" x14ac:dyDescent="0.25">
      <c r="A15" s="56" t="s">
        <v>0</v>
      </c>
      <c r="B15" s="57" t="s">
        <v>12</v>
      </c>
      <c r="C15" s="94">
        <f>C16</f>
        <v>0</v>
      </c>
      <c r="D15" s="94">
        <f>D16</f>
        <v>0</v>
      </c>
      <c r="E15" s="63"/>
      <c r="F15" s="107">
        <f t="shared" ref="F15" si="0">D15/G15</f>
        <v>0</v>
      </c>
      <c r="G15" s="113">
        <f>G16</f>
        <v>77163530</v>
      </c>
      <c r="H15" s="96"/>
    </row>
    <row r="16" spans="1:8" ht="20.45" customHeight="1" x14ac:dyDescent="0.25">
      <c r="A16" s="61" t="s">
        <v>1</v>
      </c>
      <c r="B16" s="62" t="s">
        <v>13</v>
      </c>
      <c r="C16" s="95">
        <f>C21</f>
        <v>0</v>
      </c>
      <c r="D16" s="95">
        <f>D21</f>
        <v>0</v>
      </c>
      <c r="E16" s="83"/>
      <c r="F16" s="107">
        <f>D16/G16</f>
        <v>0</v>
      </c>
      <c r="G16" s="113">
        <f>G21</f>
        <v>77163530</v>
      </c>
      <c r="H16" s="96"/>
    </row>
    <row r="17" spans="1:9" ht="20.45" customHeight="1" x14ac:dyDescent="0.25">
      <c r="A17" s="61">
        <v>1</v>
      </c>
      <c r="B17" s="166" t="s">
        <v>15</v>
      </c>
      <c r="C17" s="95"/>
      <c r="D17" s="95"/>
      <c r="E17" s="83"/>
      <c r="F17" s="107"/>
      <c r="G17" s="113"/>
      <c r="H17" s="96"/>
    </row>
    <row r="18" spans="1:9" ht="20.45" customHeight="1" x14ac:dyDescent="0.25">
      <c r="A18" s="61">
        <v>2</v>
      </c>
      <c r="B18" s="62" t="s">
        <v>17</v>
      </c>
      <c r="C18" s="95"/>
      <c r="D18" s="95"/>
      <c r="E18" s="83"/>
      <c r="F18" s="107"/>
      <c r="G18" s="113"/>
      <c r="H18" s="96"/>
    </row>
    <row r="19" spans="1:9" ht="20.45" customHeight="1" x14ac:dyDescent="0.25">
      <c r="A19" s="61">
        <v>3</v>
      </c>
      <c r="B19" s="62" t="s">
        <v>171</v>
      </c>
      <c r="C19" s="95"/>
      <c r="D19" s="95"/>
      <c r="E19" s="83"/>
      <c r="F19" s="107"/>
      <c r="G19" s="113"/>
      <c r="H19" s="96"/>
    </row>
    <row r="20" spans="1:9" ht="20.45" customHeight="1" x14ac:dyDescent="0.25">
      <c r="A20" s="169" t="s">
        <v>25</v>
      </c>
      <c r="B20" s="167" t="s">
        <v>43</v>
      </c>
      <c r="C20" s="95"/>
      <c r="D20" s="95"/>
      <c r="E20" s="83"/>
      <c r="F20" s="107"/>
      <c r="G20" s="113"/>
      <c r="H20" s="96"/>
    </row>
    <row r="21" spans="1:9" ht="20.45" customHeight="1" x14ac:dyDescent="0.25">
      <c r="A21" s="64" t="s">
        <v>26</v>
      </c>
      <c r="B21" s="167" t="s">
        <v>163</v>
      </c>
      <c r="C21" s="93"/>
      <c r="D21" s="93"/>
      <c r="E21" s="83"/>
      <c r="F21" s="107">
        <f>D21/G21</f>
        <v>0</v>
      </c>
      <c r="G21" s="112">
        <v>77163530</v>
      </c>
      <c r="H21" s="96"/>
    </row>
    <row r="22" spans="1:9" ht="20.45" customHeight="1" x14ac:dyDescent="0.25">
      <c r="A22" s="61" t="s">
        <v>2</v>
      </c>
      <c r="B22" s="62" t="s">
        <v>18</v>
      </c>
      <c r="C22" s="93"/>
      <c r="D22" s="93"/>
      <c r="E22" s="83"/>
      <c r="F22" s="12"/>
      <c r="G22" s="2"/>
      <c r="H22" s="96"/>
    </row>
    <row r="23" spans="1:9" ht="19.899999999999999" customHeight="1" x14ac:dyDescent="0.25">
      <c r="A23" s="43">
        <v>1</v>
      </c>
      <c r="B23" s="168" t="s">
        <v>165</v>
      </c>
      <c r="C23" s="93"/>
      <c r="D23" s="93"/>
      <c r="E23" s="83"/>
      <c r="F23" s="12"/>
      <c r="G23" s="2"/>
      <c r="H23" s="96"/>
    </row>
    <row r="24" spans="1:9" ht="19.899999999999999" customHeight="1" x14ac:dyDescent="0.25">
      <c r="A24" s="43">
        <v>2</v>
      </c>
      <c r="B24" s="168" t="s">
        <v>7</v>
      </c>
      <c r="C24" s="93"/>
      <c r="D24" s="93"/>
      <c r="E24" s="83"/>
      <c r="F24" s="12"/>
      <c r="G24" s="2"/>
      <c r="H24" s="96"/>
    </row>
    <row r="25" spans="1:9" ht="19.899999999999999" customHeight="1" x14ac:dyDescent="0.25">
      <c r="A25" s="13">
        <v>3</v>
      </c>
      <c r="B25" s="62" t="s">
        <v>172</v>
      </c>
      <c r="C25" s="93"/>
      <c r="D25" s="93"/>
      <c r="E25" s="83"/>
      <c r="F25" s="12"/>
      <c r="G25" s="2"/>
      <c r="H25" s="96"/>
    </row>
    <row r="26" spans="1:9" ht="19.899999999999999" customHeight="1" x14ac:dyDescent="0.25">
      <c r="A26" s="13" t="s">
        <v>25</v>
      </c>
      <c r="B26" s="167" t="s">
        <v>43</v>
      </c>
      <c r="C26" s="93"/>
      <c r="D26" s="93"/>
      <c r="E26" s="83"/>
      <c r="F26" s="12"/>
      <c r="G26" s="2"/>
      <c r="H26" s="96"/>
    </row>
    <row r="27" spans="1:9" ht="19.899999999999999" customHeight="1" x14ac:dyDescent="0.25">
      <c r="A27" s="13" t="s">
        <v>26</v>
      </c>
      <c r="B27" s="167" t="s">
        <v>163</v>
      </c>
      <c r="C27" s="93"/>
      <c r="D27" s="93"/>
      <c r="E27" s="83"/>
      <c r="F27" s="12"/>
      <c r="G27" s="2"/>
      <c r="H27" s="96"/>
    </row>
    <row r="28" spans="1:9" ht="21" customHeight="1" x14ac:dyDescent="0.25">
      <c r="A28" s="61" t="s">
        <v>3</v>
      </c>
      <c r="B28" s="62" t="s">
        <v>34</v>
      </c>
      <c r="C28" s="12"/>
      <c r="D28" s="12"/>
      <c r="E28" s="83"/>
      <c r="F28" s="12"/>
      <c r="G28" s="2"/>
      <c r="H28" s="96"/>
    </row>
    <row r="29" spans="1:9" ht="19.899999999999999" customHeight="1" x14ac:dyDescent="0.25">
      <c r="A29" s="43">
        <v>1</v>
      </c>
      <c r="B29" s="166" t="s">
        <v>15</v>
      </c>
      <c r="C29" s="93"/>
      <c r="D29" s="93"/>
      <c r="E29" s="83"/>
      <c r="F29" s="12"/>
      <c r="G29" s="2"/>
      <c r="H29" s="96"/>
    </row>
    <row r="30" spans="1:9" ht="19.899999999999999" customHeight="1" x14ac:dyDescent="0.25">
      <c r="A30" s="160">
        <v>2</v>
      </c>
      <c r="B30" s="144" t="s">
        <v>17</v>
      </c>
      <c r="C30" s="172"/>
      <c r="D30" s="172"/>
      <c r="E30" s="129"/>
      <c r="F30" s="159"/>
      <c r="G30" s="2"/>
      <c r="H30" s="96"/>
    </row>
    <row r="31" spans="1:9" ht="21.6" customHeight="1" x14ac:dyDescent="0.25">
      <c r="A31" s="154" t="s">
        <v>4</v>
      </c>
      <c r="B31" s="153" t="s">
        <v>27</v>
      </c>
      <c r="C31" s="176">
        <f>C32</f>
        <v>3224000000</v>
      </c>
      <c r="D31" s="177">
        <f>D32</f>
        <v>705305590</v>
      </c>
      <c r="E31" s="134">
        <f>D31/C31*100</f>
        <v>21.876724255583127</v>
      </c>
      <c r="F31" s="173"/>
      <c r="G31" s="2"/>
      <c r="H31" s="96"/>
    </row>
    <row r="32" spans="1:9" ht="21.6" customHeight="1" x14ac:dyDescent="0.25">
      <c r="A32" s="43" t="s">
        <v>1</v>
      </c>
      <c r="B32" s="62" t="s">
        <v>32</v>
      </c>
      <c r="C32" s="66">
        <f>C35</f>
        <v>3224000000</v>
      </c>
      <c r="D32" s="67">
        <f>D35</f>
        <v>705305590</v>
      </c>
      <c r="E32" s="83">
        <f>D32/C32*100</f>
        <v>21.876724255583127</v>
      </c>
      <c r="F32" s="107"/>
      <c r="G32" s="2" t="s">
        <v>81</v>
      </c>
      <c r="H32" s="96"/>
      <c r="I32" s="108" t="s">
        <v>41</v>
      </c>
    </row>
    <row r="33" spans="1:9" ht="21.6" customHeight="1" x14ac:dyDescent="0.25">
      <c r="A33" s="43">
        <v>1</v>
      </c>
      <c r="B33" s="62" t="s">
        <v>144</v>
      </c>
      <c r="C33" s="68"/>
      <c r="D33" s="68"/>
      <c r="E33" s="83"/>
      <c r="F33" s="107"/>
      <c r="G33" s="2"/>
      <c r="H33" s="96"/>
      <c r="I33" s="108" t="s">
        <v>60</v>
      </c>
    </row>
    <row r="34" spans="1:9" ht="25.5" customHeight="1" x14ac:dyDescent="0.25">
      <c r="A34" s="43">
        <v>2</v>
      </c>
      <c r="B34" s="62" t="s">
        <v>145</v>
      </c>
      <c r="C34" s="71"/>
      <c r="D34" s="71"/>
      <c r="E34" s="83"/>
      <c r="F34" s="12"/>
      <c r="G34" s="2"/>
      <c r="H34" s="96"/>
      <c r="I34" s="99" t="s">
        <v>44</v>
      </c>
    </row>
    <row r="35" spans="1:9" ht="31.5" x14ac:dyDescent="0.25">
      <c r="A35" s="43">
        <v>3</v>
      </c>
      <c r="B35" s="62" t="s">
        <v>146</v>
      </c>
      <c r="C35" s="74">
        <f>C36+C37</f>
        <v>3224000000</v>
      </c>
      <c r="D35" s="74">
        <f>D36+D37</f>
        <v>705305590</v>
      </c>
      <c r="E35" s="83">
        <f>D35/C35*100</f>
        <v>21.876724255583127</v>
      </c>
      <c r="F35" s="107"/>
      <c r="G35" s="2"/>
      <c r="H35" s="96"/>
      <c r="I35" s="100" t="s">
        <v>84</v>
      </c>
    </row>
    <row r="36" spans="1:9" ht="22.9" customHeight="1" x14ac:dyDescent="0.25">
      <c r="A36" s="13" t="s">
        <v>25</v>
      </c>
      <c r="B36" s="65" t="s">
        <v>60</v>
      </c>
      <c r="C36" s="170">
        <f>'Bieu 3 6 tháng'!C36</f>
        <v>2999000000</v>
      </c>
      <c r="D36" s="170">
        <v>705305590</v>
      </c>
      <c r="E36" s="83">
        <f>D36/C36*100</f>
        <v>23.518025675225076</v>
      </c>
      <c r="F36" s="107"/>
      <c r="G36" s="2"/>
      <c r="H36" s="96"/>
      <c r="I36" s="101" t="s">
        <v>85</v>
      </c>
    </row>
    <row r="37" spans="1:9" ht="22.9" customHeight="1" x14ac:dyDescent="0.25">
      <c r="A37" s="13" t="s">
        <v>26</v>
      </c>
      <c r="B37" s="65" t="s">
        <v>22</v>
      </c>
      <c r="C37" s="170">
        <f>'Bieu 3 6 tháng'!C37</f>
        <v>225000000</v>
      </c>
      <c r="D37" s="74"/>
      <c r="E37" s="83">
        <f>D37/C37*100</f>
        <v>0</v>
      </c>
      <c r="F37" s="107"/>
      <c r="G37" s="2"/>
      <c r="H37" s="96"/>
      <c r="I37" s="100" t="s">
        <v>86</v>
      </c>
    </row>
    <row r="38" spans="1:9" ht="21" customHeight="1" x14ac:dyDescent="0.25">
      <c r="A38" s="43">
        <v>4</v>
      </c>
      <c r="B38" s="62" t="s">
        <v>65</v>
      </c>
      <c r="C38" s="74"/>
      <c r="D38" s="74"/>
      <c r="E38" s="83"/>
      <c r="F38" s="107"/>
      <c r="G38" s="2"/>
      <c r="H38" s="96"/>
      <c r="I38" s="100" t="s">
        <v>87</v>
      </c>
    </row>
    <row r="39" spans="1:9" ht="21" customHeight="1" x14ac:dyDescent="0.25">
      <c r="A39" s="43">
        <v>5</v>
      </c>
      <c r="B39" s="62" t="s">
        <v>148</v>
      </c>
      <c r="C39" s="74"/>
      <c r="D39" s="74"/>
      <c r="E39" s="83"/>
      <c r="F39" s="107"/>
      <c r="G39" s="2"/>
      <c r="H39" s="96"/>
      <c r="I39" s="100" t="s">
        <v>88</v>
      </c>
    </row>
    <row r="40" spans="1:9" ht="21" customHeight="1" x14ac:dyDescent="0.25">
      <c r="A40" s="43">
        <v>6</v>
      </c>
      <c r="B40" s="62" t="s">
        <v>147</v>
      </c>
      <c r="C40" s="74"/>
      <c r="D40" s="74"/>
      <c r="E40" s="83"/>
      <c r="F40" s="107"/>
      <c r="G40" s="2"/>
      <c r="H40" s="96"/>
      <c r="I40" s="100" t="s">
        <v>89</v>
      </c>
    </row>
    <row r="41" spans="1:9" ht="21" customHeight="1" x14ac:dyDescent="0.25">
      <c r="A41" s="43">
        <v>7</v>
      </c>
      <c r="B41" s="62" t="s">
        <v>149</v>
      </c>
      <c r="C41" s="74"/>
      <c r="D41" s="74"/>
      <c r="E41" s="83"/>
      <c r="F41" s="107"/>
      <c r="G41" s="2"/>
      <c r="H41" s="96"/>
      <c r="I41" s="102" t="s">
        <v>90</v>
      </c>
    </row>
    <row r="42" spans="1:9" ht="22.15" customHeight="1" x14ac:dyDescent="0.25">
      <c r="A42" s="43">
        <v>8</v>
      </c>
      <c r="B42" s="62" t="s">
        <v>150</v>
      </c>
      <c r="C42" s="74"/>
      <c r="D42" s="74"/>
      <c r="E42" s="83"/>
      <c r="F42" s="107"/>
      <c r="G42" s="2"/>
      <c r="H42" s="96"/>
      <c r="I42" s="100" t="s">
        <v>51</v>
      </c>
    </row>
    <row r="43" spans="1:9" ht="30" customHeight="1" x14ac:dyDescent="0.25">
      <c r="A43" s="43">
        <v>9</v>
      </c>
      <c r="B43" s="62" t="s">
        <v>151</v>
      </c>
      <c r="C43" s="74"/>
      <c r="D43" s="74"/>
      <c r="E43" s="83"/>
      <c r="F43" s="107"/>
      <c r="G43" s="2"/>
      <c r="H43" s="96"/>
      <c r="I43" s="100" t="s">
        <v>91</v>
      </c>
    </row>
    <row r="44" spans="1:9" ht="21" customHeight="1" x14ac:dyDescent="0.25">
      <c r="A44" s="160">
        <v>10</v>
      </c>
      <c r="B44" s="144" t="s">
        <v>152</v>
      </c>
      <c r="C44" s="128"/>
      <c r="D44" s="128"/>
      <c r="E44" s="129"/>
      <c r="F44" s="171"/>
      <c r="G44" s="2"/>
      <c r="H44" s="96"/>
      <c r="I44" s="104" t="s">
        <v>92</v>
      </c>
    </row>
    <row r="45" spans="1:9" s="40" customFormat="1" ht="29.45" customHeight="1" x14ac:dyDescent="0.25">
      <c r="A45" s="143">
        <v>10</v>
      </c>
      <c r="B45" s="144" t="s">
        <v>152</v>
      </c>
      <c r="C45" s="145"/>
      <c r="D45" s="146"/>
      <c r="E45" s="147"/>
      <c r="F45" s="148"/>
      <c r="G45" s="48"/>
      <c r="H45" s="109"/>
      <c r="I45" s="105"/>
    </row>
    <row r="47" spans="1:9" x14ac:dyDescent="0.25">
      <c r="D47" s="220" t="s">
        <v>66</v>
      </c>
      <c r="E47" s="220"/>
      <c r="F47" s="220"/>
    </row>
    <row r="48" spans="1:9" x14ac:dyDescent="0.25">
      <c r="D48" s="214"/>
      <c r="E48" s="214"/>
      <c r="F48" s="214"/>
    </row>
    <row r="49" spans="4:6" x14ac:dyDescent="0.25">
      <c r="D49" s="215"/>
      <c r="E49" s="215"/>
      <c r="F49" s="215"/>
    </row>
    <row r="50" spans="4:6" x14ac:dyDescent="0.25">
      <c r="D50" s="214"/>
      <c r="E50" s="214"/>
      <c r="F50" s="214"/>
    </row>
    <row r="53" spans="4:6" ht="18.75" x14ac:dyDescent="0.3">
      <c r="D53" s="213" t="s">
        <v>111</v>
      </c>
      <c r="E53" s="213"/>
      <c r="F53" s="213"/>
    </row>
  </sheetData>
  <mergeCells count="19">
    <mergeCell ref="A10:F10"/>
    <mergeCell ref="B1:E1"/>
    <mergeCell ref="A2:B2"/>
    <mergeCell ref="C2:F2"/>
    <mergeCell ref="A3:B3"/>
    <mergeCell ref="C3:F3"/>
    <mergeCell ref="C4:F4"/>
    <mergeCell ref="C5:F5"/>
    <mergeCell ref="A6:F6"/>
    <mergeCell ref="A7:F7"/>
    <mergeCell ref="A8:F8"/>
    <mergeCell ref="A9:F9"/>
    <mergeCell ref="D53:F53"/>
    <mergeCell ref="A11:F11"/>
    <mergeCell ref="E12:F12"/>
    <mergeCell ref="D47:F47"/>
    <mergeCell ref="D48:F48"/>
    <mergeCell ref="D49:F49"/>
    <mergeCell ref="D50:F50"/>
  </mergeCells>
  <pageMargins left="0.31496062992126" right="0" top="0.74" bottom="0.55118110236220497" header="0.31496062992126" footer="0.31496062992126"/>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I79"/>
  <sheetViews>
    <sheetView view="pageBreakPreview" zoomScaleSheetLayoutView="100" workbookViewId="0">
      <selection activeCell="C37" sqref="C37"/>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7" width="20.85546875" style="1" customWidth="1"/>
    <col min="8" max="8" width="18.28515625" style="41" bestFit="1" customWidth="1"/>
    <col min="9" max="9" width="49.42578125" style="1" bestFit="1" customWidth="1"/>
    <col min="10" max="16384" width="9" style="1"/>
  </cols>
  <sheetData>
    <row r="1" spans="1:8" x14ac:dyDescent="0.25">
      <c r="B1" s="208" t="s">
        <v>136</v>
      </c>
      <c r="C1" s="208"/>
      <c r="D1" s="208"/>
      <c r="E1" s="208"/>
      <c r="F1" s="29"/>
    </row>
    <row r="2" spans="1:8" x14ac:dyDescent="0.25">
      <c r="A2" s="209" t="s">
        <v>112</v>
      </c>
      <c r="B2" s="209"/>
      <c r="C2" s="223" t="s">
        <v>37</v>
      </c>
      <c r="D2" s="223"/>
      <c r="E2" s="223"/>
      <c r="F2" s="223"/>
      <c r="G2" s="2"/>
      <c r="H2" s="96"/>
    </row>
    <row r="3" spans="1:8" ht="18.75" x14ac:dyDescent="0.3">
      <c r="A3" s="209" t="s">
        <v>157</v>
      </c>
      <c r="B3" s="209"/>
      <c r="C3" s="225" t="s">
        <v>38</v>
      </c>
      <c r="D3" s="225"/>
      <c r="E3" s="225"/>
      <c r="F3" s="225"/>
      <c r="G3" s="2"/>
      <c r="H3" s="96"/>
    </row>
    <row r="4" spans="1:8" ht="9.75" customHeight="1" x14ac:dyDescent="0.25">
      <c r="A4" s="48"/>
      <c r="B4" s="48"/>
      <c r="C4" s="221"/>
      <c r="D4" s="221"/>
      <c r="E4" s="221"/>
      <c r="F4" s="221"/>
      <c r="G4" s="2"/>
      <c r="H4" s="96"/>
    </row>
    <row r="5" spans="1:8" ht="18.75" x14ac:dyDescent="0.3">
      <c r="A5" s="48"/>
      <c r="B5" s="48"/>
      <c r="C5" s="222" t="s">
        <v>180</v>
      </c>
      <c r="D5" s="222"/>
      <c r="E5" s="222"/>
      <c r="F5" s="222"/>
      <c r="G5" s="2"/>
      <c r="H5" s="96"/>
    </row>
    <row r="6" spans="1:8" ht="24.6" customHeight="1" x14ac:dyDescent="0.25">
      <c r="A6" s="223" t="s">
        <v>169</v>
      </c>
      <c r="B6" s="223"/>
      <c r="C6" s="223"/>
      <c r="D6" s="223"/>
      <c r="E6" s="223"/>
      <c r="F6" s="223"/>
      <c r="G6" s="2"/>
      <c r="H6" s="96"/>
    </row>
    <row r="7" spans="1:8" ht="20.45" customHeight="1" x14ac:dyDescent="0.25">
      <c r="A7" s="208" t="s">
        <v>179</v>
      </c>
      <c r="B7" s="208"/>
      <c r="C7" s="208"/>
      <c r="D7" s="208"/>
      <c r="E7" s="208"/>
      <c r="F7" s="208"/>
    </row>
    <row r="8" spans="1:8" ht="43.15" customHeight="1" x14ac:dyDescent="0.25">
      <c r="A8" s="216" t="s">
        <v>138</v>
      </c>
      <c r="B8" s="217"/>
      <c r="C8" s="217"/>
      <c r="D8" s="217"/>
      <c r="E8" s="217"/>
      <c r="F8" s="217"/>
      <c r="G8" s="4"/>
      <c r="H8" s="96"/>
    </row>
    <row r="9" spans="1:8" ht="55.5" customHeight="1" x14ac:dyDescent="0.25">
      <c r="A9" s="216" t="s">
        <v>137</v>
      </c>
      <c r="B9" s="217"/>
      <c r="C9" s="217"/>
      <c r="D9" s="217"/>
      <c r="E9" s="217"/>
      <c r="F9" s="217"/>
      <c r="G9" s="4"/>
      <c r="H9" s="96"/>
    </row>
    <row r="10" spans="1:8" ht="38.25" customHeight="1" x14ac:dyDescent="0.25">
      <c r="A10" s="216" t="s">
        <v>139</v>
      </c>
      <c r="B10" s="216"/>
      <c r="C10" s="216"/>
      <c r="D10" s="216"/>
      <c r="E10" s="216"/>
      <c r="F10" s="216"/>
      <c r="G10" s="4"/>
      <c r="H10" s="96"/>
    </row>
    <row r="11" spans="1:8" ht="36.75" customHeight="1" x14ac:dyDescent="0.25">
      <c r="A11" s="218" t="s">
        <v>170</v>
      </c>
      <c r="B11" s="218"/>
      <c r="C11" s="218"/>
      <c r="D11" s="218"/>
      <c r="E11" s="218"/>
      <c r="F11" s="218"/>
      <c r="G11" s="4"/>
      <c r="H11" s="96"/>
    </row>
    <row r="12" spans="1:8" ht="21.75" customHeight="1" x14ac:dyDescent="0.25">
      <c r="A12" s="125"/>
      <c r="B12" s="125"/>
      <c r="C12" s="125"/>
      <c r="D12" s="125"/>
      <c r="E12" s="219" t="s">
        <v>67</v>
      </c>
      <c r="F12" s="219"/>
      <c r="G12" s="125"/>
      <c r="H12" s="96"/>
    </row>
    <row r="13" spans="1:8" s="8" customFormat="1" ht="110.25" x14ac:dyDescent="0.25">
      <c r="A13" s="7" t="s">
        <v>6</v>
      </c>
      <c r="B13" s="5" t="s">
        <v>5</v>
      </c>
      <c r="C13" s="7" t="s">
        <v>141</v>
      </c>
      <c r="D13" s="7" t="s">
        <v>175</v>
      </c>
      <c r="E13" s="7" t="s">
        <v>142</v>
      </c>
      <c r="F13" s="7" t="s">
        <v>176</v>
      </c>
      <c r="G13" s="125"/>
      <c r="H13" s="97"/>
    </row>
    <row r="14" spans="1:8" x14ac:dyDescent="0.25">
      <c r="A14" s="6">
        <v>1</v>
      </c>
      <c r="B14" s="6">
        <v>2</v>
      </c>
      <c r="C14" s="6">
        <v>3</v>
      </c>
      <c r="D14" s="6">
        <v>4</v>
      </c>
      <c r="E14" s="6">
        <v>5</v>
      </c>
      <c r="F14" s="6">
        <v>6</v>
      </c>
      <c r="G14" s="2"/>
      <c r="H14" s="96"/>
    </row>
    <row r="15" spans="1:8" ht="20.45" customHeight="1" x14ac:dyDescent="0.25">
      <c r="A15" s="56" t="s">
        <v>0</v>
      </c>
      <c r="B15" s="57" t="s">
        <v>12</v>
      </c>
      <c r="C15" s="94">
        <f>C16</f>
        <v>0</v>
      </c>
      <c r="D15" s="94">
        <f>D16</f>
        <v>0</v>
      </c>
      <c r="E15" s="63"/>
      <c r="F15" s="107">
        <f t="shared" ref="F15" si="0">D15/G15</f>
        <v>0</v>
      </c>
      <c r="G15" s="113">
        <f>G16</f>
        <v>77163530</v>
      </c>
      <c r="H15" s="96"/>
    </row>
    <row r="16" spans="1:8" ht="20.45" customHeight="1" x14ac:dyDescent="0.25">
      <c r="A16" s="61" t="s">
        <v>1</v>
      </c>
      <c r="B16" s="62" t="s">
        <v>13</v>
      </c>
      <c r="C16" s="95">
        <f>C21</f>
        <v>0</v>
      </c>
      <c r="D16" s="95">
        <f>D21</f>
        <v>0</v>
      </c>
      <c r="E16" s="83"/>
      <c r="F16" s="107">
        <f>D16/G16</f>
        <v>0</v>
      </c>
      <c r="G16" s="113">
        <f>G21</f>
        <v>77163530</v>
      </c>
      <c r="H16" s="96"/>
    </row>
    <row r="17" spans="1:9" ht="20.45" customHeight="1" x14ac:dyDescent="0.25">
      <c r="A17" s="61">
        <v>1</v>
      </c>
      <c r="B17" s="166" t="s">
        <v>15</v>
      </c>
      <c r="C17" s="95"/>
      <c r="D17" s="95"/>
      <c r="E17" s="83"/>
      <c r="F17" s="107"/>
      <c r="G17" s="113"/>
      <c r="H17" s="96"/>
    </row>
    <row r="18" spans="1:9" ht="20.45" customHeight="1" x14ac:dyDescent="0.25">
      <c r="A18" s="61">
        <v>2</v>
      </c>
      <c r="B18" s="62" t="s">
        <v>17</v>
      </c>
      <c r="C18" s="95"/>
      <c r="D18" s="95"/>
      <c r="E18" s="83"/>
      <c r="F18" s="107"/>
      <c r="G18" s="113"/>
      <c r="H18" s="96"/>
    </row>
    <row r="19" spans="1:9" ht="20.45" customHeight="1" x14ac:dyDescent="0.25">
      <c r="A19" s="61">
        <v>3</v>
      </c>
      <c r="B19" s="62" t="s">
        <v>171</v>
      </c>
      <c r="C19" s="95"/>
      <c r="D19" s="95"/>
      <c r="E19" s="83"/>
      <c r="F19" s="107"/>
      <c r="G19" s="113"/>
      <c r="H19" s="96"/>
    </row>
    <row r="20" spans="1:9" ht="20.45" customHeight="1" x14ac:dyDescent="0.25">
      <c r="A20" s="169" t="s">
        <v>25</v>
      </c>
      <c r="B20" s="167" t="s">
        <v>43</v>
      </c>
      <c r="C20" s="95"/>
      <c r="D20" s="95"/>
      <c r="E20" s="83"/>
      <c r="F20" s="107"/>
      <c r="G20" s="113"/>
      <c r="H20" s="96"/>
    </row>
    <row r="21" spans="1:9" ht="20.45" customHeight="1" x14ac:dyDescent="0.25">
      <c r="A21" s="64" t="s">
        <v>26</v>
      </c>
      <c r="B21" s="167" t="s">
        <v>163</v>
      </c>
      <c r="C21" s="93"/>
      <c r="D21" s="93"/>
      <c r="E21" s="83"/>
      <c r="F21" s="107">
        <f>D21/G21</f>
        <v>0</v>
      </c>
      <c r="G21" s="112">
        <v>77163530</v>
      </c>
      <c r="H21" s="96"/>
    </row>
    <row r="22" spans="1:9" ht="20.45" customHeight="1" x14ac:dyDescent="0.25">
      <c r="A22" s="61" t="s">
        <v>2</v>
      </c>
      <c r="B22" s="62" t="s">
        <v>18</v>
      </c>
      <c r="C22" s="93"/>
      <c r="D22" s="93"/>
      <c r="E22" s="83"/>
      <c r="F22" s="12"/>
      <c r="G22" s="2"/>
      <c r="H22" s="96"/>
    </row>
    <row r="23" spans="1:9" ht="19.899999999999999" customHeight="1" x14ac:dyDescent="0.25">
      <c r="A23" s="43">
        <v>1</v>
      </c>
      <c r="B23" s="168" t="s">
        <v>165</v>
      </c>
      <c r="C23" s="93"/>
      <c r="D23" s="93"/>
      <c r="E23" s="83"/>
      <c r="F23" s="12"/>
      <c r="G23" s="2"/>
      <c r="H23" s="96"/>
    </row>
    <row r="24" spans="1:9" ht="19.899999999999999" customHeight="1" x14ac:dyDescent="0.25">
      <c r="A24" s="43">
        <v>2</v>
      </c>
      <c r="B24" s="168" t="s">
        <v>7</v>
      </c>
      <c r="C24" s="93"/>
      <c r="D24" s="93"/>
      <c r="E24" s="83"/>
      <c r="F24" s="12"/>
      <c r="G24" s="2"/>
      <c r="H24" s="96"/>
    </row>
    <row r="25" spans="1:9" ht="19.899999999999999" customHeight="1" x14ac:dyDescent="0.25">
      <c r="A25" s="13">
        <v>3</v>
      </c>
      <c r="B25" s="62" t="s">
        <v>172</v>
      </c>
      <c r="C25" s="93"/>
      <c r="D25" s="93"/>
      <c r="E25" s="83"/>
      <c r="F25" s="12"/>
      <c r="G25" s="2"/>
      <c r="H25" s="96"/>
    </row>
    <row r="26" spans="1:9" ht="19.899999999999999" customHeight="1" x14ac:dyDescent="0.25">
      <c r="A26" s="13" t="s">
        <v>25</v>
      </c>
      <c r="B26" s="167" t="s">
        <v>43</v>
      </c>
      <c r="C26" s="93"/>
      <c r="D26" s="93"/>
      <c r="E26" s="83"/>
      <c r="F26" s="12"/>
      <c r="G26" s="2"/>
      <c r="H26" s="96"/>
    </row>
    <row r="27" spans="1:9" ht="19.899999999999999" customHeight="1" x14ac:dyDescent="0.25">
      <c r="A27" s="13" t="s">
        <v>26</v>
      </c>
      <c r="B27" s="167" t="s">
        <v>163</v>
      </c>
      <c r="C27" s="93"/>
      <c r="D27" s="93"/>
      <c r="E27" s="83"/>
      <c r="F27" s="12"/>
      <c r="G27" s="2"/>
      <c r="H27" s="96"/>
    </row>
    <row r="28" spans="1:9" ht="21" customHeight="1" x14ac:dyDescent="0.25">
      <c r="A28" s="61" t="s">
        <v>3</v>
      </c>
      <c r="B28" s="62" t="s">
        <v>34</v>
      </c>
      <c r="C28" s="12"/>
      <c r="D28" s="12"/>
      <c r="E28" s="83"/>
      <c r="F28" s="12"/>
      <c r="G28" s="2"/>
      <c r="H28" s="96"/>
    </row>
    <row r="29" spans="1:9" ht="19.899999999999999" customHeight="1" x14ac:dyDescent="0.25">
      <c r="A29" s="43">
        <v>1</v>
      </c>
      <c r="B29" s="166" t="s">
        <v>15</v>
      </c>
      <c r="C29" s="93"/>
      <c r="D29" s="93"/>
      <c r="E29" s="83"/>
      <c r="F29" s="12"/>
      <c r="G29" s="2"/>
      <c r="H29" s="96"/>
    </row>
    <row r="30" spans="1:9" ht="19.899999999999999" customHeight="1" x14ac:dyDescent="0.25">
      <c r="A30" s="160">
        <v>2</v>
      </c>
      <c r="B30" s="144" t="s">
        <v>17</v>
      </c>
      <c r="C30" s="172"/>
      <c r="D30" s="172"/>
      <c r="E30" s="129"/>
      <c r="F30" s="159"/>
      <c r="G30" s="2"/>
      <c r="H30" s="96"/>
    </row>
    <row r="31" spans="1:9" ht="21.6" customHeight="1" x14ac:dyDescent="0.25">
      <c r="A31" s="154" t="s">
        <v>4</v>
      </c>
      <c r="B31" s="153" t="s">
        <v>27</v>
      </c>
      <c r="C31" s="177">
        <f>C32</f>
        <v>3224000000</v>
      </c>
      <c r="D31" s="177">
        <f>D32</f>
        <v>2196190441</v>
      </c>
      <c r="E31" s="134">
        <f>D31/C31*100</f>
        <v>68.120050899503724</v>
      </c>
      <c r="F31" s="173"/>
      <c r="G31" s="2"/>
      <c r="H31" s="96"/>
    </row>
    <row r="32" spans="1:9" ht="21.6" customHeight="1" x14ac:dyDescent="0.25">
      <c r="A32" s="43" t="s">
        <v>1</v>
      </c>
      <c r="B32" s="62" t="s">
        <v>32</v>
      </c>
      <c r="C32" s="66">
        <f>C35</f>
        <v>3224000000</v>
      </c>
      <c r="D32" s="67">
        <f>D35</f>
        <v>2196190441</v>
      </c>
      <c r="E32" s="83">
        <f>D32/C32*100</f>
        <v>68.120050899503724</v>
      </c>
      <c r="F32" s="107"/>
      <c r="G32" s="2" t="s">
        <v>81</v>
      </c>
      <c r="H32" s="96"/>
      <c r="I32" s="108" t="s">
        <v>41</v>
      </c>
    </row>
    <row r="33" spans="1:9" ht="21.6" customHeight="1" x14ac:dyDescent="0.25">
      <c r="A33" s="43">
        <v>1</v>
      </c>
      <c r="B33" s="62" t="s">
        <v>144</v>
      </c>
      <c r="C33" s="68"/>
      <c r="D33" s="68"/>
      <c r="E33" s="83"/>
      <c r="F33" s="107"/>
      <c r="G33" s="2"/>
      <c r="H33" s="96"/>
      <c r="I33" s="108" t="s">
        <v>60</v>
      </c>
    </row>
    <row r="34" spans="1:9" ht="25.5" customHeight="1" x14ac:dyDescent="0.25">
      <c r="A34" s="43">
        <v>2</v>
      </c>
      <c r="B34" s="62" t="s">
        <v>145</v>
      </c>
      <c r="C34" s="71"/>
      <c r="D34" s="71"/>
      <c r="E34" s="83"/>
      <c r="F34" s="12"/>
      <c r="G34" s="2"/>
      <c r="H34" s="96"/>
      <c r="I34" s="99" t="s">
        <v>44</v>
      </c>
    </row>
    <row r="35" spans="1:9" ht="31.5" x14ac:dyDescent="0.25">
      <c r="A35" s="43">
        <v>3</v>
      </c>
      <c r="B35" s="62" t="s">
        <v>146</v>
      </c>
      <c r="C35" s="74">
        <f>C36+C37</f>
        <v>3224000000</v>
      </c>
      <c r="D35" s="74">
        <f>D36+D37</f>
        <v>2196190441</v>
      </c>
      <c r="E35" s="83">
        <f>D35/C35*100</f>
        <v>68.120050899503724</v>
      </c>
      <c r="F35" s="107"/>
      <c r="G35" s="2"/>
      <c r="H35" s="96"/>
      <c r="I35" s="100" t="s">
        <v>84</v>
      </c>
    </row>
    <row r="36" spans="1:9" ht="22.9" customHeight="1" x14ac:dyDescent="0.25">
      <c r="A36" s="13" t="s">
        <v>25</v>
      </c>
      <c r="B36" s="65" t="s">
        <v>60</v>
      </c>
      <c r="C36" s="170">
        <f>'Bieu 3 Q3'!C36</f>
        <v>2999000000</v>
      </c>
      <c r="D36" s="170">
        <f>'Bieu 3 6 tháng'!D36+'Bieu 3 Q3'!D36</f>
        <v>2196190441</v>
      </c>
      <c r="E36" s="83">
        <f>D36/C36*100</f>
        <v>73.230758286095366</v>
      </c>
      <c r="F36" s="107"/>
      <c r="G36" s="2"/>
      <c r="H36" s="96"/>
      <c r="I36" s="101" t="s">
        <v>85</v>
      </c>
    </row>
    <row r="37" spans="1:9" ht="22.9" customHeight="1" x14ac:dyDescent="0.25">
      <c r="A37" s="13" t="s">
        <v>26</v>
      </c>
      <c r="B37" s="65" t="s">
        <v>22</v>
      </c>
      <c r="C37" s="170">
        <f>'Bieu 3 Q3'!C37</f>
        <v>225000000</v>
      </c>
      <c r="D37" s="170">
        <f>'Bieu 3 6 tháng'!D37+'Bieu 3 Q3'!D37</f>
        <v>0</v>
      </c>
      <c r="E37" s="83">
        <f>D37/C37*100</f>
        <v>0</v>
      </c>
      <c r="F37" s="107"/>
      <c r="G37" s="2"/>
      <c r="H37" s="96"/>
      <c r="I37" s="100" t="s">
        <v>86</v>
      </c>
    </row>
    <row r="38" spans="1:9" ht="21" customHeight="1" x14ac:dyDescent="0.25">
      <c r="A38" s="43">
        <v>4</v>
      </c>
      <c r="B38" s="62" t="s">
        <v>65</v>
      </c>
      <c r="C38" s="74"/>
      <c r="D38" s="74"/>
      <c r="E38" s="83"/>
      <c r="F38" s="107"/>
      <c r="G38" s="2"/>
      <c r="H38" s="96"/>
      <c r="I38" s="100" t="s">
        <v>87</v>
      </c>
    </row>
    <row r="39" spans="1:9" ht="21" customHeight="1" x14ac:dyDescent="0.25">
      <c r="A39" s="43">
        <v>5</v>
      </c>
      <c r="B39" s="62" t="s">
        <v>148</v>
      </c>
      <c r="C39" s="74"/>
      <c r="D39" s="74"/>
      <c r="E39" s="83"/>
      <c r="F39" s="107"/>
      <c r="G39" s="2"/>
      <c r="H39" s="96"/>
      <c r="I39" s="100" t="s">
        <v>88</v>
      </c>
    </row>
    <row r="40" spans="1:9" ht="21" customHeight="1" x14ac:dyDescent="0.25">
      <c r="A40" s="43">
        <v>6</v>
      </c>
      <c r="B40" s="62" t="s">
        <v>147</v>
      </c>
      <c r="C40" s="74"/>
      <c r="D40" s="74"/>
      <c r="E40" s="83"/>
      <c r="F40" s="107"/>
      <c r="G40" s="2"/>
      <c r="H40" s="96"/>
      <c r="I40" s="100" t="s">
        <v>89</v>
      </c>
    </row>
    <row r="41" spans="1:9" ht="21" customHeight="1" x14ac:dyDescent="0.25">
      <c r="A41" s="43">
        <v>7</v>
      </c>
      <c r="B41" s="62" t="s">
        <v>149</v>
      </c>
      <c r="C41" s="74"/>
      <c r="D41" s="74"/>
      <c r="E41" s="83"/>
      <c r="F41" s="107"/>
      <c r="G41" s="2"/>
      <c r="H41" s="96"/>
      <c r="I41" s="102" t="s">
        <v>90</v>
      </c>
    </row>
    <row r="42" spans="1:9" ht="22.15" customHeight="1" x14ac:dyDescent="0.25">
      <c r="A42" s="43">
        <v>8</v>
      </c>
      <c r="B42" s="62" t="s">
        <v>150</v>
      </c>
      <c r="C42" s="74"/>
      <c r="D42" s="74"/>
      <c r="E42" s="83"/>
      <c r="F42" s="107"/>
      <c r="G42" s="2"/>
      <c r="H42" s="96"/>
      <c r="I42" s="100" t="s">
        <v>51</v>
      </c>
    </row>
    <row r="43" spans="1:9" ht="30" customHeight="1" x14ac:dyDescent="0.25">
      <c r="A43" s="43">
        <v>9</v>
      </c>
      <c r="B43" s="62" t="s">
        <v>151</v>
      </c>
      <c r="C43" s="74"/>
      <c r="D43" s="74"/>
      <c r="E43" s="83"/>
      <c r="F43" s="107"/>
      <c r="G43" s="2"/>
      <c r="H43" s="96"/>
      <c r="I43" s="100" t="s">
        <v>91</v>
      </c>
    </row>
    <row r="44" spans="1:9" ht="21" customHeight="1" x14ac:dyDescent="0.25">
      <c r="A44" s="160">
        <v>10</v>
      </c>
      <c r="B44" s="144" t="s">
        <v>152</v>
      </c>
      <c r="C44" s="128"/>
      <c r="D44" s="128"/>
      <c r="E44" s="129"/>
      <c r="F44" s="171"/>
      <c r="G44" s="2"/>
      <c r="H44" s="96"/>
      <c r="I44" s="104" t="s">
        <v>92</v>
      </c>
    </row>
    <row r="45" spans="1:9" ht="33.6" hidden="1" customHeight="1" x14ac:dyDescent="0.25">
      <c r="A45" s="137"/>
      <c r="B45" s="138"/>
      <c r="C45" s="139"/>
      <c r="D45" s="140"/>
      <c r="E45" s="141"/>
      <c r="F45" s="142"/>
      <c r="G45" s="2"/>
      <c r="H45" s="96"/>
      <c r="I45" s="108"/>
    </row>
    <row r="46" spans="1:9" ht="33.6" hidden="1" customHeight="1" x14ac:dyDescent="0.25">
      <c r="A46" s="64"/>
      <c r="B46" s="65"/>
      <c r="C46" s="68"/>
      <c r="D46" s="136"/>
      <c r="E46" s="83"/>
      <c r="F46" s="111"/>
      <c r="G46" s="2"/>
      <c r="H46" s="96"/>
      <c r="I46" s="108"/>
    </row>
    <row r="47" spans="1:9" ht="33.6" hidden="1" customHeight="1" x14ac:dyDescent="0.25">
      <c r="A47" s="64"/>
      <c r="B47" s="65"/>
      <c r="C47" s="68"/>
      <c r="D47" s="136"/>
      <c r="E47" s="83"/>
      <c r="F47" s="111"/>
      <c r="G47" s="2"/>
      <c r="H47" s="96"/>
      <c r="I47" s="108"/>
    </row>
    <row r="48" spans="1:9" ht="25.5" hidden="1" customHeight="1" x14ac:dyDescent="0.25">
      <c r="A48" s="64"/>
      <c r="B48" s="65"/>
      <c r="C48" s="68"/>
      <c r="D48" s="136"/>
      <c r="E48" s="83"/>
      <c r="F48" s="111"/>
      <c r="G48" s="2"/>
      <c r="H48" s="96"/>
      <c r="I48" s="108"/>
    </row>
    <row r="49" spans="1:9" ht="25.5" hidden="1" customHeight="1" x14ac:dyDescent="0.25">
      <c r="A49" s="69">
        <v>1</v>
      </c>
      <c r="B49" s="70" t="s">
        <v>69</v>
      </c>
      <c r="C49" s="71">
        <v>2894000000</v>
      </c>
      <c r="D49" s="71">
        <f>SUM(D50:D56)</f>
        <v>641042695</v>
      </c>
      <c r="E49" s="83"/>
      <c r="F49" s="111">
        <f t="shared" ref="F49:F66" si="1">D49/H49</f>
        <v>0.6179491921503123</v>
      </c>
      <c r="G49" s="2"/>
      <c r="H49" s="96">
        <v>1037371200</v>
      </c>
      <c r="I49" s="99" t="s">
        <v>44</v>
      </c>
    </row>
    <row r="50" spans="1:9" ht="25.5" hidden="1" customHeight="1" x14ac:dyDescent="0.25">
      <c r="A50" s="72"/>
      <c r="B50" s="73" t="s">
        <v>45</v>
      </c>
      <c r="C50" s="74">
        <f>'Biểu 3 Q1'!C35</f>
        <v>3224000000</v>
      </c>
      <c r="D50" s="74">
        <v>309785901</v>
      </c>
      <c r="E50" s="83">
        <f>D50/C50*100</f>
        <v>9.6087438275434245</v>
      </c>
      <c r="F50" s="111">
        <f t="shared" si="1"/>
        <v>0.83482983706602976</v>
      </c>
      <c r="G50" s="2"/>
      <c r="H50" s="96">
        <v>371076700</v>
      </c>
      <c r="I50" s="100" t="s">
        <v>84</v>
      </c>
    </row>
    <row r="51" spans="1:9" ht="33" hidden="1" customHeight="1" x14ac:dyDescent="0.25">
      <c r="A51" s="72"/>
      <c r="B51" s="75" t="s">
        <v>70</v>
      </c>
      <c r="C51" s="74">
        <f>'Biểu 3 Q1'!C36</f>
        <v>2999000000</v>
      </c>
      <c r="D51" s="76"/>
      <c r="E51" s="83"/>
      <c r="F51" s="111">
        <f t="shared" si="1"/>
        <v>0</v>
      </c>
      <c r="G51" s="2"/>
      <c r="H51" s="96">
        <v>256467300</v>
      </c>
      <c r="I51" s="101" t="s">
        <v>85</v>
      </c>
    </row>
    <row r="52" spans="1:9" ht="25.5" hidden="1" customHeight="1" x14ac:dyDescent="0.25">
      <c r="A52" s="72"/>
      <c r="B52" s="73" t="s">
        <v>46</v>
      </c>
      <c r="C52" s="74">
        <f>'Biểu 3 Q1'!C37</f>
        <v>225000000</v>
      </c>
      <c r="D52" s="74">
        <v>243772814</v>
      </c>
      <c r="E52" s="83">
        <f>D52/C52*100</f>
        <v>108.34347288888888</v>
      </c>
      <c r="F52" s="111">
        <f t="shared" si="1"/>
        <v>0.9531068924194529</v>
      </c>
      <c r="G52" s="2"/>
      <c r="H52" s="96">
        <v>255766500</v>
      </c>
      <c r="I52" s="100" t="s">
        <v>86</v>
      </c>
    </row>
    <row r="53" spans="1:9" ht="25.5" hidden="1" customHeight="1" x14ac:dyDescent="0.25">
      <c r="A53" s="72"/>
      <c r="B53" s="73" t="s">
        <v>47</v>
      </c>
      <c r="C53" s="74">
        <f>'Biểu 3 Q1'!C38</f>
        <v>0</v>
      </c>
      <c r="D53" s="74"/>
      <c r="E53" s="83" t="e">
        <f t="shared" ref="E53:E71" si="2">D53/C53*100</f>
        <v>#DIV/0!</v>
      </c>
      <c r="F53" s="111"/>
      <c r="G53" s="2"/>
      <c r="H53" s="96"/>
      <c r="I53" s="100" t="s">
        <v>87</v>
      </c>
    </row>
    <row r="54" spans="1:9" ht="25.5" hidden="1" customHeight="1" x14ac:dyDescent="0.25">
      <c r="A54" s="126"/>
      <c r="B54" s="127" t="s">
        <v>48</v>
      </c>
      <c r="C54" s="128">
        <f>'Biểu 3 Q1'!C39</f>
        <v>0</v>
      </c>
      <c r="D54" s="128"/>
      <c r="E54" s="129" t="e">
        <f t="shared" si="2"/>
        <v>#DIV/0!</v>
      </c>
      <c r="F54" s="130"/>
      <c r="G54" s="2"/>
      <c r="H54" s="96"/>
      <c r="I54" s="100" t="s">
        <v>88</v>
      </c>
    </row>
    <row r="55" spans="1:9" ht="25.5" hidden="1" customHeight="1" x14ac:dyDescent="0.25">
      <c r="A55" s="131"/>
      <c r="B55" s="132" t="s">
        <v>49</v>
      </c>
      <c r="C55" s="133">
        <f>'Biểu 3 Q1'!C40</f>
        <v>0</v>
      </c>
      <c r="D55" s="133">
        <v>82268980</v>
      </c>
      <c r="E55" s="134" t="e">
        <f t="shared" si="2"/>
        <v>#DIV/0!</v>
      </c>
      <c r="F55" s="135">
        <f t="shared" si="1"/>
        <v>0.53400367517478498</v>
      </c>
      <c r="G55" s="2"/>
      <c r="H55" s="96">
        <v>154060700</v>
      </c>
      <c r="I55" s="100" t="s">
        <v>89</v>
      </c>
    </row>
    <row r="56" spans="1:9" ht="33.6" hidden="1" customHeight="1" x14ac:dyDescent="0.25">
      <c r="A56" s="72"/>
      <c r="B56" s="85" t="s">
        <v>50</v>
      </c>
      <c r="C56" s="74">
        <f>'Biểu 3 Q1'!C41</f>
        <v>0</v>
      </c>
      <c r="D56" s="74">
        <v>5215000</v>
      </c>
      <c r="E56" s="83"/>
      <c r="F56" s="111"/>
      <c r="G56" s="2"/>
      <c r="H56" s="96"/>
      <c r="I56" s="102" t="s">
        <v>90</v>
      </c>
    </row>
    <row r="57" spans="1:9" ht="25.5" hidden="1" customHeight="1" x14ac:dyDescent="0.25">
      <c r="A57" s="69">
        <v>2</v>
      </c>
      <c r="B57" s="70" t="s">
        <v>51</v>
      </c>
      <c r="C57" s="71">
        <v>580000000</v>
      </c>
      <c r="D57" s="71">
        <f>SUM(D58:D67)</f>
        <v>155333933</v>
      </c>
      <c r="E57" s="83">
        <f t="shared" si="2"/>
        <v>26.781712586206897</v>
      </c>
      <c r="F57" s="111">
        <f t="shared" si="1"/>
        <v>0.48992823201505215</v>
      </c>
      <c r="G57" s="2"/>
      <c r="H57" s="96">
        <v>317054464</v>
      </c>
      <c r="I57" s="99" t="s">
        <v>51</v>
      </c>
    </row>
    <row r="58" spans="1:9" ht="25.5" hidden="1" customHeight="1" x14ac:dyDescent="0.25">
      <c r="A58" s="72"/>
      <c r="B58" s="77" t="s">
        <v>71</v>
      </c>
      <c r="C58" s="74">
        <f>'Biểu 3 Q1'!C43</f>
        <v>0</v>
      </c>
      <c r="D58" s="74">
        <v>7442933</v>
      </c>
      <c r="E58" s="83" t="e">
        <f t="shared" si="2"/>
        <v>#DIV/0!</v>
      </c>
      <c r="F58" s="111">
        <f t="shared" si="1"/>
        <v>0.39776757552093966</v>
      </c>
      <c r="G58" s="2"/>
      <c r="H58" s="96">
        <v>18711764</v>
      </c>
      <c r="I58" s="103" t="s">
        <v>91</v>
      </c>
    </row>
    <row r="59" spans="1:9" ht="25.5" hidden="1" customHeight="1" x14ac:dyDescent="0.25">
      <c r="A59" s="72"/>
      <c r="B59" s="77" t="s">
        <v>72</v>
      </c>
      <c r="C59" s="74">
        <f>'Biểu 3 Q1'!C44</f>
        <v>0</v>
      </c>
      <c r="D59" s="74">
        <v>7110000</v>
      </c>
      <c r="E59" s="83" t="e">
        <f t="shared" si="2"/>
        <v>#DIV/0!</v>
      </c>
      <c r="F59" s="111">
        <f t="shared" si="1"/>
        <v>0.13907090464547678</v>
      </c>
      <c r="G59" s="2"/>
      <c r="H59" s="96">
        <v>51125000</v>
      </c>
      <c r="I59" s="104" t="s">
        <v>92</v>
      </c>
    </row>
    <row r="60" spans="1:9" ht="25.5" hidden="1" customHeight="1" x14ac:dyDescent="0.25">
      <c r="A60" s="72"/>
      <c r="B60" s="77" t="s">
        <v>73</v>
      </c>
      <c r="C60" s="74" t="e">
        <f>'Biểu 3 Q1'!#REF!</f>
        <v>#REF!</v>
      </c>
      <c r="D60" s="74">
        <v>3341800</v>
      </c>
      <c r="E60" s="83" t="e">
        <f t="shared" si="2"/>
        <v>#REF!</v>
      </c>
      <c r="F60" s="111">
        <f t="shared" si="1"/>
        <v>31.319587628865978</v>
      </c>
      <c r="G60" s="2"/>
      <c r="H60" s="96">
        <v>106700</v>
      </c>
      <c r="I60" s="103" t="s">
        <v>93</v>
      </c>
    </row>
    <row r="61" spans="1:9" ht="25.5" hidden="1" customHeight="1" x14ac:dyDescent="0.25">
      <c r="A61" s="72"/>
      <c r="B61" s="77" t="s">
        <v>74</v>
      </c>
      <c r="C61" s="74" t="e">
        <f>'Biểu 3 Q1'!#REF!</f>
        <v>#REF!</v>
      </c>
      <c r="D61" s="74"/>
      <c r="E61" s="83" t="e">
        <f t="shared" si="2"/>
        <v>#REF!</v>
      </c>
      <c r="F61" s="111"/>
      <c r="G61" s="2"/>
      <c r="H61" s="96"/>
      <c r="I61" s="104" t="s">
        <v>94</v>
      </c>
    </row>
    <row r="62" spans="1:9" ht="25.5" hidden="1" customHeight="1" x14ac:dyDescent="0.25">
      <c r="A62" s="72"/>
      <c r="B62" s="77" t="s">
        <v>75</v>
      </c>
      <c r="C62" s="74" t="e">
        <f>'Biểu 3 Q1'!#REF!</f>
        <v>#REF!</v>
      </c>
      <c r="D62" s="74">
        <v>3000000</v>
      </c>
      <c r="E62" s="83" t="e">
        <f t="shared" si="2"/>
        <v>#REF!</v>
      </c>
      <c r="F62" s="111">
        <f t="shared" si="1"/>
        <v>0.45180722891566266</v>
      </c>
      <c r="G62" s="2"/>
      <c r="H62" s="96">
        <v>6640000</v>
      </c>
      <c r="I62" s="104" t="s">
        <v>95</v>
      </c>
    </row>
    <row r="63" spans="1:9" ht="25.5" hidden="1" customHeight="1" x14ac:dyDescent="0.25">
      <c r="A63" s="72"/>
      <c r="B63" s="77" t="s">
        <v>76</v>
      </c>
      <c r="C63" s="74" t="e">
        <f>'Biểu 3 Q1'!#REF!</f>
        <v>#REF!</v>
      </c>
      <c r="D63" s="74">
        <v>12784200</v>
      </c>
      <c r="E63" s="83" t="e">
        <f t="shared" si="2"/>
        <v>#REF!</v>
      </c>
      <c r="F63" s="111">
        <f t="shared" si="1"/>
        <v>0.58794150110375276</v>
      </c>
      <c r="G63" s="2"/>
      <c r="H63" s="96">
        <v>21744000</v>
      </c>
      <c r="I63" s="104" t="s">
        <v>96</v>
      </c>
    </row>
    <row r="64" spans="1:9" ht="45.75" hidden="1" customHeight="1" x14ac:dyDescent="0.25">
      <c r="A64" s="72"/>
      <c r="B64" s="75" t="s">
        <v>77</v>
      </c>
      <c r="C64" s="74" t="e">
        <f>'Biểu 3 Q1'!#REF!</f>
        <v>#REF!</v>
      </c>
      <c r="D64" s="74">
        <v>46766000</v>
      </c>
      <c r="E64" s="83" t="e">
        <f t="shared" si="2"/>
        <v>#REF!</v>
      </c>
      <c r="F64" s="111">
        <f t="shared" si="1"/>
        <v>0.27429382507507505</v>
      </c>
      <c r="G64" s="2"/>
      <c r="H64" s="96">
        <v>170496000</v>
      </c>
      <c r="I64" s="103" t="s">
        <v>97</v>
      </c>
    </row>
    <row r="65" spans="1:9" ht="31.5" hidden="1" customHeight="1" x14ac:dyDescent="0.25">
      <c r="A65" s="72"/>
      <c r="B65" s="75" t="s">
        <v>52</v>
      </c>
      <c r="C65" s="74" t="e">
        <f>'Biểu 3 Q1'!#REF!</f>
        <v>#REF!</v>
      </c>
      <c r="D65" s="74"/>
      <c r="E65" s="83">
        <v>128</v>
      </c>
      <c r="F65" s="111" t="e">
        <f t="shared" si="1"/>
        <v>#DIV/0!</v>
      </c>
      <c r="G65" s="2"/>
      <c r="H65" s="96">
        <v>0</v>
      </c>
      <c r="I65" s="102" t="s">
        <v>98</v>
      </c>
    </row>
    <row r="66" spans="1:9" ht="31.5" hidden="1" x14ac:dyDescent="0.25">
      <c r="A66" s="72"/>
      <c r="B66" s="78" t="s">
        <v>78</v>
      </c>
      <c r="C66" s="74" t="e">
        <f>'Biểu 3 Q1'!#REF!</f>
        <v>#REF!</v>
      </c>
      <c r="D66" s="74">
        <v>74889000</v>
      </c>
      <c r="E66" s="83" t="e">
        <f t="shared" si="2"/>
        <v>#REF!</v>
      </c>
      <c r="F66" s="111">
        <f t="shared" si="1"/>
        <v>1.552715058779623</v>
      </c>
      <c r="G66" s="2"/>
      <c r="H66" s="96">
        <v>48231000</v>
      </c>
      <c r="I66" s="105" t="s">
        <v>99</v>
      </c>
    </row>
    <row r="67" spans="1:9" ht="25.5" hidden="1" customHeight="1" x14ac:dyDescent="0.25">
      <c r="A67" s="69"/>
      <c r="B67" s="73" t="s">
        <v>53</v>
      </c>
      <c r="C67" s="74" t="e">
        <f>'Biểu 3 Q1'!#REF!</f>
        <v>#REF!</v>
      </c>
      <c r="D67" s="74"/>
      <c r="E67" s="83" t="e">
        <f t="shared" si="2"/>
        <v>#REF!</v>
      </c>
      <c r="F67" s="111">
        <f>D67/H67</f>
        <v>0</v>
      </c>
      <c r="G67" s="2"/>
      <c r="H67" s="96">
        <v>12000000</v>
      </c>
      <c r="I67" s="106" t="s">
        <v>100</v>
      </c>
    </row>
    <row r="68" spans="1:9" ht="25.5" hidden="1" customHeight="1" x14ac:dyDescent="0.25">
      <c r="A68" s="69">
        <v>3</v>
      </c>
      <c r="B68" s="70" t="s">
        <v>54</v>
      </c>
      <c r="C68" s="71">
        <v>20000000</v>
      </c>
      <c r="D68" s="71">
        <f>D69</f>
        <v>351000</v>
      </c>
      <c r="E68" s="83">
        <f t="shared" si="2"/>
        <v>1.7549999999999999</v>
      </c>
      <c r="F68" s="111">
        <f>D68/H68</f>
        <v>4.8393034160518732E-3</v>
      </c>
      <c r="G68" s="2"/>
      <c r="H68" s="96">
        <v>72531100</v>
      </c>
      <c r="I68" s="106" t="s">
        <v>101</v>
      </c>
    </row>
    <row r="69" spans="1:9" ht="25.5" hidden="1" customHeight="1" x14ac:dyDescent="0.25">
      <c r="A69" s="79"/>
      <c r="B69" s="73" t="s">
        <v>55</v>
      </c>
      <c r="C69" s="74" t="e">
        <f>'Biểu 3 Q1'!#REF!</f>
        <v>#REF!</v>
      </c>
      <c r="D69" s="74">
        <v>351000</v>
      </c>
      <c r="E69" s="83" t="e">
        <f t="shared" si="2"/>
        <v>#REF!</v>
      </c>
      <c r="F69" s="111">
        <f>D69/H68</f>
        <v>4.8393034160518732E-3</v>
      </c>
      <c r="G69" s="2"/>
      <c r="H69" s="98">
        <v>72531100</v>
      </c>
      <c r="I69" s="105" t="s">
        <v>102</v>
      </c>
    </row>
    <row r="70" spans="1:9" s="40" customFormat="1" ht="25.5" hidden="1" customHeight="1" x14ac:dyDescent="0.25">
      <c r="A70" s="61" t="s">
        <v>16</v>
      </c>
      <c r="B70" s="62" t="s">
        <v>24</v>
      </c>
      <c r="C70" s="80">
        <f>C71</f>
        <v>250000000</v>
      </c>
      <c r="D70" s="81"/>
      <c r="E70" s="83">
        <f t="shared" si="2"/>
        <v>0</v>
      </c>
      <c r="F70" s="84"/>
      <c r="G70" s="39"/>
      <c r="I70" s="100" t="s">
        <v>103</v>
      </c>
    </row>
    <row r="71" spans="1:9" ht="54" hidden="1" customHeight="1" x14ac:dyDescent="0.25">
      <c r="A71" s="58"/>
      <c r="B71" s="59" t="s">
        <v>77</v>
      </c>
      <c r="C71" s="60">
        <v>250000000</v>
      </c>
      <c r="D71" s="60"/>
      <c r="E71" s="82">
        <f t="shared" si="2"/>
        <v>0</v>
      </c>
      <c r="F71" s="110"/>
      <c r="G71" s="2"/>
      <c r="H71" s="96"/>
    </row>
    <row r="73" spans="1:9" x14ac:dyDescent="0.25">
      <c r="D73" s="220" t="s">
        <v>66</v>
      </c>
      <c r="E73" s="220"/>
      <c r="F73" s="220"/>
    </row>
    <row r="74" spans="1:9" x14ac:dyDescent="0.25">
      <c r="D74" s="214"/>
      <c r="E74" s="214"/>
      <c r="F74" s="214"/>
    </row>
    <row r="75" spans="1:9" x14ac:dyDescent="0.25">
      <c r="D75" s="215"/>
      <c r="E75" s="215"/>
      <c r="F75" s="215"/>
    </row>
    <row r="76" spans="1:9" x14ac:dyDescent="0.25">
      <c r="D76" s="214"/>
      <c r="E76" s="214"/>
      <c r="F76" s="214"/>
    </row>
    <row r="79" spans="1:9" ht="18.75" x14ac:dyDescent="0.3">
      <c r="D79" s="213" t="s">
        <v>111</v>
      </c>
      <c r="E79" s="213"/>
      <c r="F79" s="213"/>
    </row>
  </sheetData>
  <mergeCells count="19">
    <mergeCell ref="A10:F10"/>
    <mergeCell ref="B1:E1"/>
    <mergeCell ref="A2:B2"/>
    <mergeCell ref="C2:F2"/>
    <mergeCell ref="A3:B3"/>
    <mergeCell ref="C3:F3"/>
    <mergeCell ref="C4:F4"/>
    <mergeCell ref="C5:F5"/>
    <mergeCell ref="A6:F6"/>
    <mergeCell ref="A7:F7"/>
    <mergeCell ref="A8:F8"/>
    <mergeCell ref="A9:F9"/>
    <mergeCell ref="D79:F79"/>
    <mergeCell ref="A11:F11"/>
    <mergeCell ref="E12:F12"/>
    <mergeCell ref="D73:F73"/>
    <mergeCell ref="D74:F74"/>
    <mergeCell ref="D75:F75"/>
    <mergeCell ref="D76:F76"/>
  </mergeCells>
  <pageMargins left="0.31496062992126" right="0" top="0.74" bottom="0.55118110236220497" header="0.31496062992126" footer="0.31496062992126"/>
  <pageSetup paperSize="9" scale="95"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3"/>
  <sheetViews>
    <sheetView view="pageBreakPreview" zoomScaleSheetLayoutView="100" workbookViewId="0">
      <selection activeCell="A9" sqref="A9:F9"/>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7" width="20.85546875" style="1" customWidth="1"/>
    <col min="8" max="8" width="18.28515625" style="41" bestFit="1" customWidth="1"/>
    <col min="9" max="9" width="49.42578125" style="1" bestFit="1" customWidth="1"/>
    <col min="10" max="16384" width="9" style="1"/>
  </cols>
  <sheetData>
    <row r="1" spans="1:8" x14ac:dyDescent="0.25">
      <c r="B1" s="208" t="s">
        <v>136</v>
      </c>
      <c r="C1" s="208"/>
      <c r="D1" s="208"/>
      <c r="E1" s="208"/>
      <c r="F1" s="29"/>
    </row>
    <row r="2" spans="1:8" x14ac:dyDescent="0.25">
      <c r="A2" s="209" t="s">
        <v>112</v>
      </c>
      <c r="B2" s="209"/>
      <c r="C2" s="223" t="s">
        <v>37</v>
      </c>
      <c r="D2" s="223"/>
      <c r="E2" s="223"/>
      <c r="F2" s="223"/>
      <c r="G2" s="2"/>
      <c r="H2" s="96"/>
    </row>
    <row r="3" spans="1:8" ht="18.75" x14ac:dyDescent="0.3">
      <c r="A3" s="209" t="s">
        <v>157</v>
      </c>
      <c r="B3" s="209"/>
      <c r="C3" s="225" t="s">
        <v>38</v>
      </c>
      <c r="D3" s="225"/>
      <c r="E3" s="225"/>
      <c r="F3" s="225"/>
      <c r="G3" s="2"/>
      <c r="H3" s="96"/>
    </row>
    <row r="4" spans="1:8" ht="9.75" customHeight="1" x14ac:dyDescent="0.25">
      <c r="A4" s="48"/>
      <c r="B4" s="48"/>
      <c r="C4" s="221"/>
      <c r="D4" s="221"/>
      <c r="E4" s="221"/>
      <c r="F4" s="221"/>
      <c r="G4" s="2"/>
      <c r="H4" s="96"/>
    </row>
    <row r="5" spans="1:8" ht="18.75" x14ac:dyDescent="0.3">
      <c r="A5" s="48"/>
      <c r="B5" s="48"/>
      <c r="C5" s="222" t="s">
        <v>190</v>
      </c>
      <c r="D5" s="222"/>
      <c r="E5" s="222"/>
      <c r="F5" s="222"/>
      <c r="G5" s="2"/>
      <c r="H5" s="96"/>
    </row>
    <row r="6" spans="1:8" ht="30" customHeight="1" x14ac:dyDescent="0.25">
      <c r="A6" s="223" t="s">
        <v>133</v>
      </c>
      <c r="B6" s="223"/>
      <c r="C6" s="223"/>
      <c r="D6" s="223"/>
      <c r="E6" s="223"/>
      <c r="F6" s="223"/>
      <c r="G6" s="2"/>
      <c r="H6" s="96"/>
    </row>
    <row r="7" spans="1:8" ht="19.149999999999999" customHeight="1" x14ac:dyDescent="0.25">
      <c r="A7" s="208" t="s">
        <v>191</v>
      </c>
      <c r="B7" s="208"/>
      <c r="C7" s="208"/>
      <c r="D7" s="208"/>
      <c r="E7" s="208"/>
      <c r="F7" s="208"/>
    </row>
    <row r="8" spans="1:8" ht="37.5" customHeight="1" x14ac:dyDescent="0.25">
      <c r="A8" s="218" t="s">
        <v>138</v>
      </c>
      <c r="B8" s="224"/>
      <c r="C8" s="224"/>
      <c r="D8" s="224"/>
      <c r="E8" s="224"/>
      <c r="F8" s="224"/>
      <c r="G8" s="4"/>
      <c r="H8" s="96"/>
    </row>
    <row r="9" spans="1:8" ht="55.5" customHeight="1" x14ac:dyDescent="0.25">
      <c r="A9" s="216" t="s">
        <v>137</v>
      </c>
      <c r="B9" s="217"/>
      <c r="C9" s="217"/>
      <c r="D9" s="217"/>
      <c r="E9" s="217"/>
      <c r="F9" s="217"/>
      <c r="G9" s="4"/>
      <c r="H9" s="96"/>
    </row>
    <row r="10" spans="1:8" ht="38.25" customHeight="1" x14ac:dyDescent="0.25">
      <c r="A10" s="216" t="s">
        <v>139</v>
      </c>
      <c r="B10" s="216"/>
      <c r="C10" s="216"/>
      <c r="D10" s="216"/>
      <c r="E10" s="216"/>
      <c r="F10" s="216"/>
      <c r="G10" s="4"/>
      <c r="H10" s="96"/>
    </row>
    <row r="11" spans="1:8" ht="36.75" customHeight="1" x14ac:dyDescent="0.25">
      <c r="A11" s="218" t="s">
        <v>168</v>
      </c>
      <c r="B11" s="218"/>
      <c r="C11" s="218"/>
      <c r="D11" s="218"/>
      <c r="E11" s="218"/>
      <c r="F11" s="218"/>
      <c r="G11" s="4"/>
      <c r="H11" s="96"/>
    </row>
    <row r="12" spans="1:8" ht="21.75" customHeight="1" x14ac:dyDescent="0.25">
      <c r="A12" s="125"/>
      <c r="B12" s="125"/>
      <c r="C12" s="125"/>
      <c r="D12" s="125"/>
      <c r="E12" s="219" t="s">
        <v>67</v>
      </c>
      <c r="F12" s="219"/>
      <c r="G12" s="125"/>
      <c r="H12" s="96"/>
    </row>
    <row r="13" spans="1:8" s="8" customFormat="1" ht="110.25" x14ac:dyDescent="0.25">
      <c r="A13" s="7" t="s">
        <v>6</v>
      </c>
      <c r="B13" s="5" t="s">
        <v>5</v>
      </c>
      <c r="C13" s="7" t="s">
        <v>141</v>
      </c>
      <c r="D13" s="7" t="s">
        <v>161</v>
      </c>
      <c r="E13" s="7" t="s">
        <v>142</v>
      </c>
      <c r="F13" s="7" t="s">
        <v>143</v>
      </c>
      <c r="G13" s="125"/>
      <c r="H13" s="97"/>
    </row>
    <row r="14" spans="1:8" x14ac:dyDescent="0.25">
      <c r="A14" s="6">
        <v>1</v>
      </c>
      <c r="B14" s="6">
        <v>2</v>
      </c>
      <c r="C14" s="6">
        <v>3</v>
      </c>
      <c r="D14" s="6">
        <v>4</v>
      </c>
      <c r="E14" s="6">
        <v>5</v>
      </c>
      <c r="F14" s="6">
        <v>6</v>
      </c>
      <c r="G14" s="2"/>
      <c r="H14" s="96"/>
    </row>
    <row r="15" spans="1:8" ht="20.45" customHeight="1" x14ac:dyDescent="0.25">
      <c r="A15" s="56" t="s">
        <v>0</v>
      </c>
      <c r="B15" s="57" t="s">
        <v>12</v>
      </c>
      <c r="C15" s="94">
        <f>C16</f>
        <v>0</v>
      </c>
      <c r="D15" s="94">
        <f>D16</f>
        <v>0</v>
      </c>
      <c r="E15" s="63"/>
      <c r="F15" s="107">
        <f t="shared" ref="F15" si="0">D15/G15</f>
        <v>0</v>
      </c>
      <c r="G15" s="113">
        <f>G16</f>
        <v>77163530</v>
      </c>
      <c r="H15" s="96"/>
    </row>
    <row r="16" spans="1:8" ht="20.45" customHeight="1" x14ac:dyDescent="0.25">
      <c r="A16" s="61" t="s">
        <v>1</v>
      </c>
      <c r="B16" s="62" t="s">
        <v>13</v>
      </c>
      <c r="C16" s="95">
        <f>C21</f>
        <v>0</v>
      </c>
      <c r="D16" s="95">
        <f>D21</f>
        <v>0</v>
      </c>
      <c r="E16" s="83"/>
      <c r="F16" s="107">
        <f>D16/G16</f>
        <v>0</v>
      </c>
      <c r="G16" s="113">
        <f>G21</f>
        <v>77163530</v>
      </c>
      <c r="H16" s="96"/>
    </row>
    <row r="17" spans="1:9" ht="20.45" customHeight="1" x14ac:dyDescent="0.25">
      <c r="A17" s="61">
        <v>1</v>
      </c>
      <c r="B17" s="166" t="s">
        <v>15</v>
      </c>
      <c r="C17" s="95"/>
      <c r="D17" s="95"/>
      <c r="E17" s="83"/>
      <c r="F17" s="107"/>
      <c r="G17" s="113"/>
      <c r="H17" s="96"/>
    </row>
    <row r="18" spans="1:9" ht="20.45" customHeight="1" x14ac:dyDescent="0.25">
      <c r="A18" s="61">
        <v>2</v>
      </c>
      <c r="B18" s="62" t="s">
        <v>17</v>
      </c>
      <c r="C18" s="95"/>
      <c r="D18" s="95"/>
      <c r="E18" s="83"/>
      <c r="F18" s="107"/>
      <c r="G18" s="113"/>
      <c r="H18" s="96"/>
    </row>
    <row r="19" spans="1:9" ht="20.45" customHeight="1" x14ac:dyDescent="0.25">
      <c r="A19" s="61">
        <v>3</v>
      </c>
      <c r="B19" s="62" t="s">
        <v>171</v>
      </c>
      <c r="C19" s="95"/>
      <c r="D19" s="95"/>
      <c r="E19" s="83"/>
      <c r="F19" s="107"/>
      <c r="G19" s="113"/>
      <c r="H19" s="96"/>
    </row>
    <row r="20" spans="1:9" ht="20.45" customHeight="1" x14ac:dyDescent="0.25">
      <c r="A20" s="169" t="s">
        <v>25</v>
      </c>
      <c r="B20" s="167" t="s">
        <v>43</v>
      </c>
      <c r="C20" s="95"/>
      <c r="D20" s="95"/>
      <c r="E20" s="83"/>
      <c r="F20" s="107"/>
      <c r="G20" s="113"/>
      <c r="H20" s="96"/>
    </row>
    <row r="21" spans="1:9" ht="20.45" customHeight="1" x14ac:dyDescent="0.25">
      <c r="A21" s="64" t="s">
        <v>26</v>
      </c>
      <c r="B21" s="167" t="s">
        <v>163</v>
      </c>
      <c r="C21" s="93"/>
      <c r="D21" s="93"/>
      <c r="E21" s="83"/>
      <c r="F21" s="107">
        <f>D21/G21</f>
        <v>0</v>
      </c>
      <c r="G21" s="112">
        <v>77163530</v>
      </c>
      <c r="H21" s="96"/>
    </row>
    <row r="22" spans="1:9" ht="20.45" customHeight="1" x14ac:dyDescent="0.25">
      <c r="A22" s="61" t="s">
        <v>2</v>
      </c>
      <c r="B22" s="62" t="s">
        <v>18</v>
      </c>
      <c r="C22" s="93"/>
      <c r="D22" s="93"/>
      <c r="E22" s="83"/>
      <c r="F22" s="12"/>
      <c r="G22" s="2"/>
      <c r="H22" s="96"/>
    </row>
    <row r="23" spans="1:9" ht="19.899999999999999" customHeight="1" x14ac:dyDescent="0.25">
      <c r="A23" s="43">
        <v>1</v>
      </c>
      <c r="B23" s="168" t="s">
        <v>165</v>
      </c>
      <c r="C23" s="93"/>
      <c r="D23" s="93"/>
      <c r="E23" s="83"/>
      <c r="F23" s="12"/>
      <c r="G23" s="2"/>
      <c r="H23" s="96"/>
    </row>
    <row r="24" spans="1:9" ht="19.899999999999999" customHeight="1" x14ac:dyDescent="0.25">
      <c r="A24" s="43">
        <v>2</v>
      </c>
      <c r="B24" s="168" t="s">
        <v>7</v>
      </c>
      <c r="C24" s="93"/>
      <c r="D24" s="93"/>
      <c r="E24" s="83"/>
      <c r="F24" s="12"/>
      <c r="G24" s="2"/>
      <c r="H24" s="96"/>
    </row>
    <row r="25" spans="1:9" ht="19.899999999999999" customHeight="1" x14ac:dyDescent="0.25">
      <c r="A25" s="13">
        <v>3</v>
      </c>
      <c r="B25" s="62" t="s">
        <v>172</v>
      </c>
      <c r="C25" s="93"/>
      <c r="D25" s="93"/>
      <c r="E25" s="83"/>
      <c r="F25" s="12"/>
      <c r="G25" s="2"/>
      <c r="H25" s="96"/>
    </row>
    <row r="26" spans="1:9" ht="19.899999999999999" customHeight="1" x14ac:dyDescent="0.25">
      <c r="A26" s="13" t="s">
        <v>25</v>
      </c>
      <c r="B26" s="167" t="s">
        <v>43</v>
      </c>
      <c r="C26" s="93"/>
      <c r="D26" s="93"/>
      <c r="E26" s="83"/>
      <c r="F26" s="12"/>
      <c r="G26" s="2"/>
      <c r="H26" s="96"/>
    </row>
    <row r="27" spans="1:9" ht="19.899999999999999" customHeight="1" x14ac:dyDescent="0.25">
      <c r="A27" s="13" t="s">
        <v>26</v>
      </c>
      <c r="B27" s="167" t="s">
        <v>163</v>
      </c>
      <c r="C27" s="93"/>
      <c r="D27" s="93"/>
      <c r="E27" s="83"/>
      <c r="F27" s="12"/>
      <c r="G27" s="2"/>
      <c r="H27" s="96"/>
    </row>
    <row r="28" spans="1:9" ht="21" customHeight="1" x14ac:dyDescent="0.25">
      <c r="A28" s="61" t="s">
        <v>3</v>
      </c>
      <c r="B28" s="62" t="s">
        <v>34</v>
      </c>
      <c r="C28" s="12"/>
      <c r="D28" s="12"/>
      <c r="E28" s="83"/>
      <c r="F28" s="12"/>
      <c r="G28" s="2"/>
      <c r="H28" s="96"/>
    </row>
    <row r="29" spans="1:9" ht="19.899999999999999" customHeight="1" x14ac:dyDescent="0.25">
      <c r="A29" s="43">
        <v>1</v>
      </c>
      <c r="B29" s="166" t="s">
        <v>15</v>
      </c>
      <c r="C29" s="93"/>
      <c r="D29" s="93"/>
      <c r="E29" s="83"/>
      <c r="F29" s="12"/>
      <c r="G29" s="2"/>
      <c r="H29" s="96"/>
    </row>
    <row r="30" spans="1:9" ht="19.899999999999999" customHeight="1" x14ac:dyDescent="0.25">
      <c r="A30" s="160">
        <v>2</v>
      </c>
      <c r="B30" s="144" t="s">
        <v>17</v>
      </c>
      <c r="C30" s="172"/>
      <c r="D30" s="172"/>
      <c r="E30" s="129"/>
      <c r="F30" s="159"/>
      <c r="G30" s="2"/>
      <c r="H30" s="96"/>
    </row>
    <row r="31" spans="1:9" ht="21.6" customHeight="1" x14ac:dyDescent="0.25">
      <c r="A31" s="154" t="s">
        <v>4</v>
      </c>
      <c r="B31" s="153" t="s">
        <v>27</v>
      </c>
      <c r="C31" s="177">
        <f>C32</f>
        <v>3499602500</v>
      </c>
      <c r="D31" s="177">
        <f>D32</f>
        <v>1303412059</v>
      </c>
      <c r="E31" s="134">
        <f>D31/C31*100</f>
        <v>37.244574462385373</v>
      </c>
      <c r="F31" s="173"/>
      <c r="G31" s="2"/>
      <c r="H31" s="96"/>
    </row>
    <row r="32" spans="1:9" ht="21.6" customHeight="1" x14ac:dyDescent="0.25">
      <c r="A32" s="43" t="s">
        <v>1</v>
      </c>
      <c r="B32" s="62" t="s">
        <v>32</v>
      </c>
      <c r="C32" s="66">
        <f>C35</f>
        <v>3499602500</v>
      </c>
      <c r="D32" s="67">
        <f>D35</f>
        <v>1303412059</v>
      </c>
      <c r="E32" s="83">
        <f>D32/C32*100</f>
        <v>37.244574462385373</v>
      </c>
      <c r="F32" s="107"/>
      <c r="G32" s="2" t="s">
        <v>81</v>
      </c>
      <c r="H32" s="96"/>
      <c r="I32" s="108" t="s">
        <v>41</v>
      </c>
    </row>
    <row r="33" spans="1:9" ht="21.6" customHeight="1" x14ac:dyDescent="0.25">
      <c r="A33" s="43">
        <v>1</v>
      </c>
      <c r="B33" s="62" t="s">
        <v>144</v>
      </c>
      <c r="C33" s="68"/>
      <c r="D33" s="68"/>
      <c r="E33" s="83"/>
      <c r="F33" s="107"/>
      <c r="G33" s="2"/>
      <c r="H33" s="96"/>
      <c r="I33" s="108" t="s">
        <v>60</v>
      </c>
    </row>
    <row r="34" spans="1:9" ht="25.5" customHeight="1" x14ac:dyDescent="0.25">
      <c r="A34" s="43">
        <v>2</v>
      </c>
      <c r="B34" s="62" t="s">
        <v>145</v>
      </c>
      <c r="C34" s="71"/>
      <c r="D34" s="71"/>
      <c r="E34" s="83"/>
      <c r="F34" s="12"/>
      <c r="G34" s="2"/>
      <c r="H34" s="96"/>
      <c r="I34" s="99" t="s">
        <v>44</v>
      </c>
    </row>
    <row r="35" spans="1:9" ht="31.5" x14ac:dyDescent="0.25">
      <c r="A35" s="43">
        <v>3</v>
      </c>
      <c r="B35" s="62" t="s">
        <v>146</v>
      </c>
      <c r="C35" s="74">
        <f>C36+C37</f>
        <v>3499602500</v>
      </c>
      <c r="D35" s="74">
        <f>D36+D37</f>
        <v>1303412059</v>
      </c>
      <c r="E35" s="83">
        <f>D35/C35*100</f>
        <v>37.244574462385373</v>
      </c>
      <c r="F35" s="107"/>
      <c r="G35" s="2"/>
      <c r="H35" s="96"/>
      <c r="I35" s="100" t="s">
        <v>84</v>
      </c>
    </row>
    <row r="36" spans="1:9" ht="22.9" customHeight="1" x14ac:dyDescent="0.25">
      <c r="A36" s="13" t="s">
        <v>25</v>
      </c>
      <c r="B36" s="65" t="s">
        <v>60</v>
      </c>
      <c r="C36" s="170">
        <f>'Bieu 3 9 tháng'!C36+'B2 Đ3'!C34</f>
        <v>3047800000</v>
      </c>
      <c r="D36" s="170">
        <v>851609559</v>
      </c>
      <c r="E36" s="83">
        <f>D36/C36*100</f>
        <v>27.941779611523067</v>
      </c>
      <c r="F36" s="107"/>
      <c r="G36" s="113">
        <f>'Bieu 3 9 tháng'!D36+'Bieu 3 Q4'!D36</f>
        <v>3047800000</v>
      </c>
      <c r="H36" s="96"/>
      <c r="I36" s="101" t="s">
        <v>85</v>
      </c>
    </row>
    <row r="37" spans="1:9" ht="22.9" customHeight="1" x14ac:dyDescent="0.25">
      <c r="A37" s="13" t="s">
        <v>26</v>
      </c>
      <c r="B37" s="65" t="s">
        <v>22</v>
      </c>
      <c r="C37" s="170">
        <f>'Bieu 3 9 tháng'!C37+'B2 Đ1'!C35+'B2 Đ2'!C35+'B2 Đ4'!C35+'B2 Đ5'!C35</f>
        <v>451802500</v>
      </c>
      <c r="D37" s="74">
        <v>451802500</v>
      </c>
      <c r="E37" s="83">
        <f>D37/C37*100</f>
        <v>100</v>
      </c>
      <c r="F37" s="107"/>
      <c r="G37" s="2"/>
      <c r="H37" s="96"/>
      <c r="I37" s="100" t="s">
        <v>86</v>
      </c>
    </row>
    <row r="38" spans="1:9" ht="21" customHeight="1" x14ac:dyDescent="0.25">
      <c r="A38" s="43">
        <v>4</v>
      </c>
      <c r="B38" s="62" t="s">
        <v>65</v>
      </c>
      <c r="C38" s="74"/>
      <c r="D38" s="74"/>
      <c r="E38" s="83"/>
      <c r="F38" s="107"/>
      <c r="G38" s="2"/>
      <c r="H38" s="96"/>
      <c r="I38" s="100" t="s">
        <v>87</v>
      </c>
    </row>
    <row r="39" spans="1:9" ht="21" customHeight="1" x14ac:dyDescent="0.25">
      <c r="A39" s="43">
        <v>5</v>
      </c>
      <c r="B39" s="62" t="s">
        <v>148</v>
      </c>
      <c r="C39" s="74"/>
      <c r="D39" s="74"/>
      <c r="E39" s="83"/>
      <c r="F39" s="107"/>
      <c r="G39" s="2"/>
      <c r="H39" s="96"/>
      <c r="I39" s="100" t="s">
        <v>88</v>
      </c>
    </row>
    <row r="40" spans="1:9" ht="21" customHeight="1" x14ac:dyDescent="0.25">
      <c r="A40" s="43">
        <v>6</v>
      </c>
      <c r="B40" s="62" t="s">
        <v>147</v>
      </c>
      <c r="C40" s="74"/>
      <c r="D40" s="74"/>
      <c r="E40" s="83"/>
      <c r="F40" s="107"/>
      <c r="G40" s="2"/>
      <c r="H40" s="96"/>
      <c r="I40" s="100" t="s">
        <v>89</v>
      </c>
    </row>
    <row r="41" spans="1:9" ht="21" customHeight="1" x14ac:dyDescent="0.25">
      <c r="A41" s="43">
        <v>7</v>
      </c>
      <c r="B41" s="62" t="s">
        <v>149</v>
      </c>
      <c r="C41" s="74"/>
      <c r="D41" s="74"/>
      <c r="E41" s="83"/>
      <c r="F41" s="107"/>
      <c r="G41" s="2"/>
      <c r="H41" s="96"/>
      <c r="I41" s="102" t="s">
        <v>90</v>
      </c>
    </row>
    <row r="42" spans="1:9" ht="22.15" customHeight="1" x14ac:dyDescent="0.25">
      <c r="A42" s="43">
        <v>8</v>
      </c>
      <c r="B42" s="62" t="s">
        <v>150</v>
      </c>
      <c r="C42" s="74"/>
      <c r="D42" s="74"/>
      <c r="E42" s="83"/>
      <c r="F42" s="107"/>
      <c r="G42" s="2"/>
      <c r="H42" s="96"/>
      <c r="I42" s="100" t="s">
        <v>51</v>
      </c>
    </row>
    <row r="43" spans="1:9" ht="30" customHeight="1" x14ac:dyDescent="0.25">
      <c r="A43" s="43">
        <v>9</v>
      </c>
      <c r="B43" s="62" t="s">
        <v>151</v>
      </c>
      <c r="C43" s="74"/>
      <c r="D43" s="74"/>
      <c r="E43" s="83"/>
      <c r="F43" s="107"/>
      <c r="G43" s="2"/>
      <c r="H43" s="96"/>
      <c r="I43" s="100" t="s">
        <v>91</v>
      </c>
    </row>
    <row r="44" spans="1:9" ht="21" customHeight="1" x14ac:dyDescent="0.25">
      <c r="A44" s="160">
        <v>10</v>
      </c>
      <c r="B44" s="144" t="s">
        <v>152</v>
      </c>
      <c r="C44" s="128"/>
      <c r="D44" s="128"/>
      <c r="E44" s="129"/>
      <c r="F44" s="171"/>
      <c r="G44" s="2"/>
      <c r="H44" s="96"/>
      <c r="I44" s="104" t="s">
        <v>92</v>
      </c>
    </row>
    <row r="45" spans="1:9" s="40" customFormat="1" ht="32.450000000000003" customHeight="1" x14ac:dyDescent="0.25">
      <c r="A45" s="143">
        <v>10</v>
      </c>
      <c r="B45" s="144" t="s">
        <v>152</v>
      </c>
      <c r="C45" s="145"/>
      <c r="D45" s="146"/>
      <c r="E45" s="147"/>
      <c r="F45" s="148"/>
      <c r="G45" s="48"/>
      <c r="H45" s="109"/>
      <c r="I45" s="105"/>
    </row>
    <row r="47" spans="1:9" x14ac:dyDescent="0.25">
      <c r="D47" s="220" t="s">
        <v>66</v>
      </c>
      <c r="E47" s="220"/>
      <c r="F47" s="220"/>
    </row>
    <row r="48" spans="1:9" x14ac:dyDescent="0.25">
      <c r="D48" s="214"/>
      <c r="E48" s="214"/>
      <c r="F48" s="214"/>
    </row>
    <row r="49" spans="4:6" x14ac:dyDescent="0.25">
      <c r="D49" s="215"/>
      <c r="E49" s="215"/>
      <c r="F49" s="215"/>
    </row>
    <row r="50" spans="4:6" x14ac:dyDescent="0.25">
      <c r="D50" s="214"/>
      <c r="E50" s="214"/>
      <c r="F50" s="214"/>
    </row>
    <row r="53" spans="4:6" ht="18.75" x14ac:dyDescent="0.3">
      <c r="D53" s="213" t="s">
        <v>111</v>
      </c>
      <c r="E53" s="213"/>
      <c r="F53" s="213"/>
    </row>
  </sheetData>
  <mergeCells count="19">
    <mergeCell ref="A10:F10"/>
    <mergeCell ref="B1:E1"/>
    <mergeCell ref="A2:B2"/>
    <mergeCell ref="C2:F2"/>
    <mergeCell ref="A3:B3"/>
    <mergeCell ref="C3:F3"/>
    <mergeCell ref="C4:F4"/>
    <mergeCell ref="C5:F5"/>
    <mergeCell ref="A6:F6"/>
    <mergeCell ref="A7:F7"/>
    <mergeCell ref="A8:F8"/>
    <mergeCell ref="A9:F9"/>
    <mergeCell ref="D53:F53"/>
    <mergeCell ref="A11:F11"/>
    <mergeCell ref="E12:F12"/>
    <mergeCell ref="D47:F47"/>
    <mergeCell ref="D48:F48"/>
    <mergeCell ref="D49:F49"/>
    <mergeCell ref="D50:F50"/>
  </mergeCells>
  <pageMargins left="0.31496062992126" right="0" top="0.74" bottom="0.55118110236220497" header="0.31496062992126" footer="0.31496062992126"/>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48"/>
  <sheetViews>
    <sheetView view="pageBreakPreview" zoomScaleSheetLayoutView="100" workbookViewId="0">
      <selection activeCell="C32" sqref="C32"/>
    </sheetView>
  </sheetViews>
  <sheetFormatPr defaultColWidth="9" defaultRowHeight="15.75" x14ac:dyDescent="0.25"/>
  <cols>
    <col min="1" max="1" width="5.7109375" style="10" customWidth="1"/>
    <col min="2" max="2" width="44.28515625" style="9" customWidth="1"/>
    <col min="3" max="3" width="17" style="9" customWidth="1"/>
    <col min="4" max="4" width="15.5703125" style="9" customWidth="1"/>
    <col min="5" max="5" width="9.140625" style="9" customWidth="1"/>
    <col min="6" max="6" width="16.42578125" style="9" customWidth="1"/>
    <col min="7" max="8" width="9" style="9"/>
    <col min="9" max="9" width="9.5703125" style="9" bestFit="1" customWidth="1"/>
    <col min="10" max="16384" width="9" style="9"/>
  </cols>
  <sheetData>
    <row r="1" spans="1:6" ht="19.899999999999999" customHeight="1" x14ac:dyDescent="0.25">
      <c r="A1" s="208" t="s">
        <v>177</v>
      </c>
      <c r="B1" s="208"/>
      <c r="C1" s="208"/>
      <c r="D1" s="208"/>
      <c r="E1" s="208"/>
      <c r="F1" s="208"/>
    </row>
    <row r="2" spans="1:6" ht="19.899999999999999" customHeight="1" x14ac:dyDescent="0.25">
      <c r="A2" s="209" t="s">
        <v>112</v>
      </c>
      <c r="B2" s="209"/>
      <c r="C2" s="48"/>
      <c r="D2" s="3"/>
      <c r="E2" s="3"/>
    </row>
    <row r="3" spans="1:6" ht="19.899999999999999" customHeight="1" x14ac:dyDescent="0.25">
      <c r="A3" s="209" t="s">
        <v>157</v>
      </c>
      <c r="B3" s="209"/>
      <c r="C3" s="48"/>
      <c r="D3" s="3"/>
      <c r="E3" s="3"/>
    </row>
    <row r="4" spans="1:6" ht="10.15" customHeight="1" x14ac:dyDescent="0.25">
      <c r="A4" s="48"/>
      <c r="B4" s="48"/>
      <c r="C4" s="48"/>
      <c r="D4" s="3"/>
      <c r="E4" s="3"/>
    </row>
    <row r="5" spans="1:6" ht="24" customHeight="1" x14ac:dyDescent="0.25">
      <c r="A5" s="223" t="s">
        <v>132</v>
      </c>
      <c r="B5" s="223"/>
      <c r="C5" s="223"/>
      <c r="D5" s="223"/>
      <c r="E5" s="223"/>
      <c r="F5" s="223"/>
    </row>
    <row r="6" spans="1:6" customFormat="1" ht="21" customHeight="1" x14ac:dyDescent="0.25">
      <c r="A6" s="208" t="s">
        <v>181</v>
      </c>
      <c r="B6" s="208"/>
      <c r="C6" s="208"/>
      <c r="D6" s="208"/>
      <c r="E6" s="208"/>
      <c r="F6" s="208"/>
    </row>
    <row r="7" spans="1:6" s="1" customFormat="1" ht="20.45" customHeight="1" x14ac:dyDescent="0.25">
      <c r="A7" s="210" t="s">
        <v>153</v>
      </c>
      <c r="B7" s="210"/>
      <c r="C7" s="210"/>
      <c r="D7" s="210"/>
      <c r="E7" s="210"/>
      <c r="F7" s="210"/>
    </row>
    <row r="8" spans="1:6" ht="15.75" customHeight="1" x14ac:dyDescent="0.25">
      <c r="A8" s="187"/>
      <c r="B8" s="2"/>
      <c r="C8" s="227"/>
      <c r="D8" s="227"/>
      <c r="E8" s="227" t="s">
        <v>56</v>
      </c>
      <c r="F8" s="227"/>
    </row>
    <row r="9" spans="1:6" ht="88.15" customHeight="1" x14ac:dyDescent="0.25">
      <c r="A9" s="7" t="s">
        <v>10</v>
      </c>
      <c r="B9" s="5" t="s">
        <v>5</v>
      </c>
      <c r="C9" s="7" t="s">
        <v>30</v>
      </c>
      <c r="D9" s="7" t="s">
        <v>31</v>
      </c>
      <c r="E9" s="7" t="s">
        <v>33</v>
      </c>
      <c r="F9" s="7" t="s">
        <v>36</v>
      </c>
    </row>
    <row r="10" spans="1:6" ht="21.75" customHeight="1" x14ac:dyDescent="0.25">
      <c r="A10" s="6">
        <v>1</v>
      </c>
      <c r="B10" s="6">
        <v>2</v>
      </c>
      <c r="C10" s="6">
        <v>3</v>
      </c>
      <c r="D10" s="6">
        <v>4</v>
      </c>
      <c r="E10" s="6" t="s">
        <v>35</v>
      </c>
      <c r="F10" s="6">
        <v>6</v>
      </c>
    </row>
    <row r="11" spans="1:6" s="46" customFormat="1" ht="21" customHeight="1" x14ac:dyDescent="0.25">
      <c r="A11" s="86" t="s">
        <v>0</v>
      </c>
      <c r="B11" s="152" t="s">
        <v>162</v>
      </c>
      <c r="C11" s="182">
        <f>C12</f>
        <v>0</v>
      </c>
      <c r="D11" s="182">
        <f>D12</f>
        <v>0</v>
      </c>
      <c r="E11" s="87">
        <f>D11-C11</f>
        <v>0</v>
      </c>
      <c r="F11" s="88"/>
    </row>
    <row r="12" spans="1:6" s="46" customFormat="1" ht="21" customHeight="1" x14ac:dyDescent="0.25">
      <c r="A12" s="43" t="s">
        <v>1</v>
      </c>
      <c r="B12" s="62" t="s">
        <v>59</v>
      </c>
      <c r="C12" s="179">
        <f>C13+C14+C15</f>
        <v>0</v>
      </c>
      <c r="D12" s="179">
        <f>D13+D14+D15</f>
        <v>0</v>
      </c>
      <c r="E12" s="45">
        <f t="shared" ref="E12" si="0">D12-C12</f>
        <v>0</v>
      </c>
      <c r="F12" s="47"/>
    </row>
    <row r="13" spans="1:6" s="46" customFormat="1" ht="21" customHeight="1" x14ac:dyDescent="0.25">
      <c r="A13" s="43">
        <v>1</v>
      </c>
      <c r="B13" s="166" t="s">
        <v>15</v>
      </c>
      <c r="C13" s="179"/>
      <c r="D13" s="179"/>
      <c r="E13" s="45"/>
      <c r="F13" s="47"/>
    </row>
    <row r="14" spans="1:6" s="46" customFormat="1" ht="21" customHeight="1" x14ac:dyDescent="0.25">
      <c r="A14" s="43">
        <v>2</v>
      </c>
      <c r="B14" s="62" t="s">
        <v>17</v>
      </c>
      <c r="C14" s="179"/>
      <c r="D14" s="179"/>
      <c r="E14" s="45"/>
      <c r="F14" s="47"/>
    </row>
    <row r="15" spans="1:6" s="46" customFormat="1" ht="21" customHeight="1" x14ac:dyDescent="0.25">
      <c r="A15" s="43">
        <v>3</v>
      </c>
      <c r="B15" s="62" t="s">
        <v>171</v>
      </c>
      <c r="C15" s="179">
        <f>C16</f>
        <v>0</v>
      </c>
      <c r="D15" s="179">
        <f>D16</f>
        <v>0</v>
      </c>
      <c r="E15" s="45"/>
      <c r="F15" s="47"/>
    </row>
    <row r="16" spans="1:6" s="11" customFormat="1" ht="21" customHeight="1" x14ac:dyDescent="0.25">
      <c r="A16" s="13" t="s">
        <v>25</v>
      </c>
      <c r="B16" s="167" t="s">
        <v>43</v>
      </c>
      <c r="C16" s="178"/>
      <c r="D16" s="178">
        <f>C16</f>
        <v>0</v>
      </c>
      <c r="E16" s="42"/>
      <c r="F16" s="12"/>
    </row>
    <row r="17" spans="1:6" s="11" customFormat="1" ht="21" customHeight="1" x14ac:dyDescent="0.25">
      <c r="A17" s="13" t="s">
        <v>26</v>
      </c>
      <c r="B17" s="167" t="s">
        <v>163</v>
      </c>
      <c r="C17" s="178"/>
      <c r="D17" s="178"/>
      <c r="E17" s="42"/>
      <c r="F17" s="12"/>
    </row>
    <row r="18" spans="1:6" s="46" customFormat="1" ht="21" customHeight="1" x14ac:dyDescent="0.25">
      <c r="A18" s="43" t="s">
        <v>2</v>
      </c>
      <c r="B18" s="168" t="s">
        <v>164</v>
      </c>
      <c r="C18" s="179"/>
      <c r="D18" s="179"/>
      <c r="E18" s="45"/>
      <c r="F18" s="47"/>
    </row>
    <row r="19" spans="1:6" s="46" customFormat="1" ht="21" customHeight="1" x14ac:dyDescent="0.25">
      <c r="A19" s="43">
        <v>1</v>
      </c>
      <c r="B19" s="168" t="s">
        <v>165</v>
      </c>
      <c r="C19" s="179"/>
      <c r="D19" s="179"/>
      <c r="E19" s="45"/>
      <c r="F19" s="47"/>
    </row>
    <row r="20" spans="1:6" s="46" customFormat="1" ht="21" customHeight="1" x14ac:dyDescent="0.25">
      <c r="A20" s="43">
        <v>2</v>
      </c>
      <c r="B20" s="168" t="s">
        <v>7</v>
      </c>
      <c r="C20" s="179"/>
      <c r="D20" s="179"/>
      <c r="E20" s="45"/>
      <c r="F20" s="47"/>
    </row>
    <row r="21" spans="1:6" s="11" customFormat="1" ht="21" customHeight="1" x14ac:dyDescent="0.25">
      <c r="A21" s="13">
        <v>3</v>
      </c>
      <c r="B21" s="62" t="s">
        <v>172</v>
      </c>
      <c r="C21" s="178">
        <f>C22</f>
        <v>0</v>
      </c>
      <c r="D21" s="178">
        <f>D22</f>
        <v>0</v>
      </c>
      <c r="E21" s="42"/>
      <c r="F21" s="12"/>
    </row>
    <row r="22" spans="1:6" s="11" customFormat="1" ht="21" customHeight="1" x14ac:dyDescent="0.25">
      <c r="A22" s="13" t="s">
        <v>25</v>
      </c>
      <c r="B22" s="167" t="s">
        <v>43</v>
      </c>
      <c r="C22" s="178"/>
      <c r="D22" s="178">
        <f>C22</f>
        <v>0</v>
      </c>
      <c r="E22" s="42"/>
      <c r="F22" s="12"/>
    </row>
    <row r="23" spans="1:6" s="11" customFormat="1" ht="21" customHeight="1" x14ac:dyDescent="0.25">
      <c r="A23" s="13" t="s">
        <v>26</v>
      </c>
      <c r="B23" s="167" t="s">
        <v>163</v>
      </c>
      <c r="C23" s="178"/>
      <c r="D23" s="178"/>
      <c r="E23" s="42"/>
      <c r="F23" s="12"/>
    </row>
    <row r="24" spans="1:6" s="46" customFormat="1" ht="21" customHeight="1" x14ac:dyDescent="0.25">
      <c r="A24" s="43" t="s">
        <v>3</v>
      </c>
      <c r="B24" s="168" t="s">
        <v>166</v>
      </c>
      <c r="C24" s="179"/>
      <c r="D24" s="179"/>
      <c r="E24" s="45"/>
      <c r="F24" s="47"/>
    </row>
    <row r="25" spans="1:6" s="11" customFormat="1" ht="21" customHeight="1" x14ac:dyDescent="0.25">
      <c r="A25" s="43">
        <v>1</v>
      </c>
      <c r="B25" s="166" t="s">
        <v>15</v>
      </c>
      <c r="C25" s="178"/>
      <c r="D25" s="178"/>
      <c r="E25" s="42"/>
      <c r="F25" s="12"/>
    </row>
    <row r="26" spans="1:6" s="11" customFormat="1" ht="21" customHeight="1" x14ac:dyDescent="0.25">
      <c r="A26" s="43">
        <v>2</v>
      </c>
      <c r="B26" s="62" t="s">
        <v>17</v>
      </c>
      <c r="C26" s="178"/>
      <c r="D26" s="178"/>
      <c r="E26" s="42"/>
      <c r="F26" s="12"/>
    </row>
    <row r="27" spans="1:6" s="46" customFormat="1" ht="21" customHeight="1" x14ac:dyDescent="0.25">
      <c r="A27" s="43" t="s">
        <v>4</v>
      </c>
      <c r="B27" s="168" t="s">
        <v>9</v>
      </c>
      <c r="C27" s="179">
        <f>C28</f>
        <v>3499602500</v>
      </c>
      <c r="D27" s="179">
        <f>D28</f>
        <v>3499602500</v>
      </c>
      <c r="E27" s="45"/>
      <c r="F27" s="47"/>
    </row>
    <row r="28" spans="1:6" s="46" customFormat="1" ht="21" customHeight="1" x14ac:dyDescent="0.25">
      <c r="A28" s="43" t="s">
        <v>1</v>
      </c>
      <c r="B28" s="62" t="s">
        <v>32</v>
      </c>
      <c r="C28" s="179">
        <f>C31</f>
        <v>3499602500</v>
      </c>
      <c r="D28" s="179">
        <f>D31</f>
        <v>3499602500</v>
      </c>
      <c r="E28" s="45"/>
      <c r="F28" s="47"/>
    </row>
    <row r="29" spans="1:6" s="46" customFormat="1" ht="21" customHeight="1" x14ac:dyDescent="0.25">
      <c r="A29" s="43">
        <v>1</v>
      </c>
      <c r="B29" s="62" t="s">
        <v>144</v>
      </c>
      <c r="C29" s="179"/>
      <c r="D29" s="179"/>
      <c r="E29" s="45"/>
      <c r="F29" s="47"/>
    </row>
    <row r="30" spans="1:6" s="46" customFormat="1" ht="21" customHeight="1" x14ac:dyDescent="0.25">
      <c r="A30" s="43">
        <v>2</v>
      </c>
      <c r="B30" s="62" t="s">
        <v>145</v>
      </c>
      <c r="C30" s="179"/>
      <c r="D30" s="179"/>
      <c r="E30" s="45"/>
      <c r="F30" s="47"/>
    </row>
    <row r="31" spans="1:6" s="46" customFormat="1" ht="21" customHeight="1" x14ac:dyDescent="0.25">
      <c r="A31" s="43">
        <v>3</v>
      </c>
      <c r="B31" s="62" t="s">
        <v>146</v>
      </c>
      <c r="C31" s="179">
        <f>C32+C33</f>
        <v>3499602500</v>
      </c>
      <c r="D31" s="179">
        <f>D32+D33</f>
        <v>3499602500</v>
      </c>
      <c r="E31" s="45"/>
      <c r="F31" s="47"/>
    </row>
    <row r="32" spans="1:6" s="11" customFormat="1" ht="21" customHeight="1" x14ac:dyDescent="0.25">
      <c r="A32" s="13" t="s">
        <v>25</v>
      </c>
      <c r="B32" s="65" t="s">
        <v>60</v>
      </c>
      <c r="C32" s="178">
        <f>'Bieu 3 Q4'!D36+'Bieu 3 9 tháng'!D36</f>
        <v>3047800000</v>
      </c>
      <c r="D32" s="178">
        <f>C32</f>
        <v>3047800000</v>
      </c>
      <c r="E32" s="42"/>
      <c r="F32" s="12"/>
    </row>
    <row r="33" spans="1:6" s="11" customFormat="1" ht="21.6" customHeight="1" x14ac:dyDescent="0.25">
      <c r="A33" s="13" t="s">
        <v>26</v>
      </c>
      <c r="B33" s="65" t="s">
        <v>22</v>
      </c>
      <c r="C33" s="178">
        <f>'Bieu 3 Q4'!D37</f>
        <v>451802500</v>
      </c>
      <c r="D33" s="178">
        <f>C33</f>
        <v>451802500</v>
      </c>
      <c r="E33" s="42"/>
      <c r="F33" s="12"/>
    </row>
    <row r="34" spans="1:6" s="46" customFormat="1" ht="21" customHeight="1" x14ac:dyDescent="0.25">
      <c r="A34" s="43">
        <v>4</v>
      </c>
      <c r="B34" s="62" t="s">
        <v>65</v>
      </c>
      <c r="C34" s="179"/>
      <c r="D34" s="179"/>
      <c r="E34" s="45"/>
      <c r="F34" s="47"/>
    </row>
    <row r="35" spans="1:6" s="46" customFormat="1" ht="21" customHeight="1" x14ac:dyDescent="0.25">
      <c r="A35" s="43">
        <v>5</v>
      </c>
      <c r="B35" s="62" t="s">
        <v>148</v>
      </c>
      <c r="C35" s="179"/>
      <c r="D35" s="179"/>
      <c r="E35" s="45"/>
      <c r="F35" s="47"/>
    </row>
    <row r="36" spans="1:6" s="46" customFormat="1" ht="21" customHeight="1" x14ac:dyDescent="0.25">
      <c r="A36" s="43">
        <v>6</v>
      </c>
      <c r="B36" s="62" t="s">
        <v>147</v>
      </c>
      <c r="C36" s="179"/>
      <c r="D36" s="179"/>
      <c r="E36" s="45"/>
      <c r="F36" s="47"/>
    </row>
    <row r="37" spans="1:6" s="46" customFormat="1" ht="21" customHeight="1" x14ac:dyDescent="0.25">
      <c r="A37" s="43">
        <v>7</v>
      </c>
      <c r="B37" s="62" t="s">
        <v>149</v>
      </c>
      <c r="C37" s="179"/>
      <c r="D37" s="179"/>
      <c r="E37" s="45"/>
      <c r="F37" s="47"/>
    </row>
    <row r="38" spans="1:6" s="46" customFormat="1" ht="21" customHeight="1" x14ac:dyDescent="0.25">
      <c r="A38" s="160">
        <v>8</v>
      </c>
      <c r="B38" s="144" t="s">
        <v>150</v>
      </c>
      <c r="C38" s="180"/>
      <c r="D38" s="180"/>
      <c r="E38" s="161"/>
      <c r="F38" s="162"/>
    </row>
    <row r="39" spans="1:6" s="46" customFormat="1" ht="31.5" x14ac:dyDescent="0.25">
      <c r="A39" s="163">
        <v>9</v>
      </c>
      <c r="B39" s="153" t="s">
        <v>151</v>
      </c>
      <c r="C39" s="181"/>
      <c r="D39" s="181"/>
      <c r="E39" s="164"/>
      <c r="F39" s="165"/>
    </row>
    <row r="40" spans="1:6" s="46" customFormat="1" ht="21" customHeight="1" x14ac:dyDescent="0.25">
      <c r="A40" s="160">
        <v>10</v>
      </c>
      <c r="B40" s="144" t="s">
        <v>152</v>
      </c>
      <c r="C40" s="180"/>
      <c r="D40" s="180"/>
      <c r="E40" s="161"/>
      <c r="F40" s="162"/>
    </row>
    <row r="41" spans="1:6" ht="21" customHeight="1" x14ac:dyDescent="0.25"/>
    <row r="42" spans="1:6" ht="16.5" x14ac:dyDescent="0.25">
      <c r="C42" s="220"/>
      <c r="D42" s="220"/>
      <c r="E42" s="220"/>
    </row>
    <row r="43" spans="1:6" ht="16.5" x14ac:dyDescent="0.25">
      <c r="C43" s="214"/>
      <c r="D43" s="214"/>
      <c r="E43" s="214"/>
    </row>
    <row r="44" spans="1:6" ht="16.5" x14ac:dyDescent="0.25">
      <c r="C44" s="215"/>
      <c r="D44" s="215"/>
      <c r="E44" s="215"/>
    </row>
    <row r="45" spans="1:6" ht="16.5" x14ac:dyDescent="0.25">
      <c r="C45" s="214"/>
      <c r="D45" s="214"/>
      <c r="E45" s="214"/>
    </row>
    <row r="46" spans="1:6" ht="18" x14ac:dyDescent="0.25">
      <c r="C46" s="1"/>
      <c r="D46" s="1"/>
      <c r="E46" s="1"/>
    </row>
    <row r="47" spans="1:6" ht="18" x14ac:dyDescent="0.25">
      <c r="C47" s="1"/>
      <c r="D47" s="1"/>
      <c r="E47" s="1"/>
    </row>
    <row r="48" spans="1:6" ht="18.75" x14ac:dyDescent="0.3">
      <c r="C48" s="213"/>
      <c r="D48" s="213"/>
      <c r="E48" s="213"/>
    </row>
  </sheetData>
  <mergeCells count="13">
    <mergeCell ref="A7:F7"/>
    <mergeCell ref="A1:F1"/>
    <mergeCell ref="A2:B2"/>
    <mergeCell ref="A3:B3"/>
    <mergeCell ref="A5:F5"/>
    <mergeCell ref="A6:F6"/>
    <mergeCell ref="C48:E48"/>
    <mergeCell ref="C8:D8"/>
    <mergeCell ref="E8:F8"/>
    <mergeCell ref="C42:E42"/>
    <mergeCell ref="C43:E43"/>
    <mergeCell ref="C44:E44"/>
    <mergeCell ref="C45:E45"/>
  </mergeCells>
  <pageMargins left="0.41" right="0" top="0.35433070866141703" bottom="0.31" header="0.22" footer="0.42"/>
  <pageSetup paperSize="9" scale="9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2"/>
  <sheetViews>
    <sheetView view="pageBreakPreview" topLeftCell="A5" zoomScaleSheetLayoutView="100" workbookViewId="0">
      <selection activeCell="C18" sqref="C18"/>
    </sheetView>
  </sheetViews>
  <sheetFormatPr defaultColWidth="9" defaultRowHeight="15.75" x14ac:dyDescent="0.25"/>
  <cols>
    <col min="1" max="1" width="5.7109375" style="10" customWidth="1"/>
    <col min="2" max="2" width="15.7109375" style="9" customWidth="1"/>
    <col min="3" max="4" width="14" style="9" customWidth="1"/>
    <col min="5" max="5" width="14.42578125" style="9" customWidth="1"/>
    <col min="6" max="6" width="13.85546875" style="9" customWidth="1"/>
    <col min="7" max="8" width="13.7109375" style="9" customWidth="1"/>
    <col min="9" max="9" width="15.28515625" style="9" customWidth="1"/>
    <col min="10" max="16384" width="9" style="9"/>
  </cols>
  <sheetData>
    <row r="1" spans="1:9" ht="19.5" x14ac:dyDescent="0.35">
      <c r="A1" s="37"/>
      <c r="B1" s="37"/>
      <c r="C1" s="37"/>
      <c r="D1" s="37"/>
      <c r="E1" s="122"/>
      <c r="F1" s="122"/>
    </row>
    <row r="2" spans="1:9" x14ac:dyDescent="0.25">
      <c r="A2" s="121" t="s">
        <v>112</v>
      </c>
      <c r="B2" s="121"/>
      <c r="C2" s="48"/>
      <c r="D2" s="3"/>
      <c r="E2" s="3"/>
    </row>
    <row r="3" spans="1:9" x14ac:dyDescent="0.25">
      <c r="A3" s="121" t="s">
        <v>106</v>
      </c>
      <c r="B3" s="121"/>
      <c r="C3" s="48"/>
      <c r="D3" s="3"/>
      <c r="E3" s="3"/>
    </row>
    <row r="4" spans="1:9" ht="10.15" customHeight="1" x14ac:dyDescent="0.25">
      <c r="A4" s="48"/>
      <c r="B4" s="48"/>
      <c r="C4" s="48"/>
      <c r="D4" s="3"/>
      <c r="E4" s="3"/>
    </row>
    <row r="5" spans="1:9" x14ac:dyDescent="0.25">
      <c r="A5" s="230" t="s">
        <v>120</v>
      </c>
      <c r="B5" s="230"/>
      <c r="C5" s="230"/>
      <c r="D5" s="230"/>
      <c r="E5" s="230"/>
      <c r="F5" s="230"/>
      <c r="G5" s="230"/>
      <c r="H5" s="230"/>
    </row>
    <row r="6" spans="1:9" customFormat="1" ht="21" customHeight="1" x14ac:dyDescent="0.25">
      <c r="A6" s="208" t="s">
        <v>129</v>
      </c>
      <c r="B6" s="208"/>
      <c r="C6" s="208"/>
      <c r="D6" s="208"/>
      <c r="E6" s="208"/>
      <c r="F6" s="208"/>
      <c r="G6" s="208"/>
      <c r="H6" s="208"/>
    </row>
    <row r="7" spans="1:9" s="1" customFormat="1" ht="12" customHeight="1" x14ac:dyDescent="0.25">
      <c r="A7" s="210"/>
      <c r="B7" s="210"/>
      <c r="C7" s="210"/>
      <c r="D7" s="210"/>
      <c r="E7" s="210"/>
      <c r="F7" s="210"/>
    </row>
    <row r="8" spans="1:9" ht="15.75" customHeight="1" x14ac:dyDescent="0.25">
      <c r="A8" s="115"/>
      <c r="B8" s="2"/>
      <c r="C8" s="227"/>
      <c r="D8" s="227"/>
      <c r="F8" s="123"/>
      <c r="G8" s="123" t="s">
        <v>130</v>
      </c>
    </row>
    <row r="9" spans="1:9" ht="43.9" customHeight="1" x14ac:dyDescent="0.25">
      <c r="A9" s="200" t="s">
        <v>10</v>
      </c>
      <c r="B9" s="201" t="s">
        <v>5</v>
      </c>
      <c r="C9" s="228" t="s">
        <v>121</v>
      </c>
      <c r="D9" s="229"/>
      <c r="E9" s="228" t="s">
        <v>122</v>
      </c>
      <c r="F9" s="229"/>
      <c r="G9" s="228" t="s">
        <v>126</v>
      </c>
      <c r="H9" s="229"/>
    </row>
    <row r="10" spans="1:9" ht="27.6" customHeight="1" x14ac:dyDescent="0.25">
      <c r="A10" s="200"/>
      <c r="B10" s="201"/>
      <c r="C10" s="200" t="s">
        <v>123</v>
      </c>
      <c r="D10" s="200" t="s">
        <v>124</v>
      </c>
      <c r="E10" s="200" t="s">
        <v>125</v>
      </c>
      <c r="F10" s="200" t="s">
        <v>124</v>
      </c>
      <c r="G10" s="200" t="s">
        <v>125</v>
      </c>
      <c r="H10" s="200" t="s">
        <v>124</v>
      </c>
    </row>
    <row r="11" spans="1:9" ht="21.75" customHeight="1" x14ac:dyDescent="0.25">
      <c r="A11" s="202">
        <v>1</v>
      </c>
      <c r="B11" s="202">
        <v>2</v>
      </c>
      <c r="C11" s="202">
        <v>3</v>
      </c>
      <c r="D11" s="202">
        <v>4</v>
      </c>
      <c r="E11" s="202">
        <v>5</v>
      </c>
      <c r="F11" s="202">
        <v>6</v>
      </c>
      <c r="G11" s="202">
        <v>7</v>
      </c>
      <c r="H11" s="202">
        <v>8</v>
      </c>
    </row>
    <row r="12" spans="1:9" s="46" customFormat="1" ht="31.15" customHeight="1" x14ac:dyDescent="0.25">
      <c r="A12" s="43" t="s">
        <v>1</v>
      </c>
      <c r="B12" s="44" t="s">
        <v>127</v>
      </c>
      <c r="C12" s="203">
        <f>SUM(C13:C19)</f>
        <v>512610080</v>
      </c>
      <c r="D12" s="203">
        <f t="shared" ref="D12:H12" si="0">SUM(D13:D19)</f>
        <v>496930080</v>
      </c>
      <c r="E12" s="203">
        <f t="shared" si="0"/>
        <v>220125000</v>
      </c>
      <c r="F12" s="203">
        <f t="shared" si="0"/>
        <v>235805000</v>
      </c>
      <c r="G12" s="203">
        <f t="shared" si="0"/>
        <v>732735080</v>
      </c>
      <c r="H12" s="203">
        <f t="shared" si="0"/>
        <v>732735080</v>
      </c>
    </row>
    <row r="13" spans="1:9" s="185" customFormat="1" ht="31.15" customHeight="1" x14ac:dyDescent="0.25">
      <c r="A13" s="186">
        <v>1</v>
      </c>
      <c r="B13" s="204" t="s">
        <v>108</v>
      </c>
      <c r="C13" s="205">
        <v>57960000</v>
      </c>
      <c r="D13" s="205">
        <v>57960000</v>
      </c>
      <c r="E13" s="205">
        <v>34300000</v>
      </c>
      <c r="F13" s="205">
        <f>E13</f>
        <v>34300000</v>
      </c>
      <c r="G13" s="205">
        <f>C13+E13</f>
        <v>92260000</v>
      </c>
      <c r="H13" s="205">
        <f>D13+F13</f>
        <v>92260000</v>
      </c>
      <c r="I13" s="184">
        <f>G13-H13</f>
        <v>0</v>
      </c>
    </row>
    <row r="14" spans="1:9" s="185" customFormat="1" ht="31.15" customHeight="1" x14ac:dyDescent="0.25">
      <c r="A14" s="186">
        <v>2</v>
      </c>
      <c r="B14" s="204" t="s">
        <v>107</v>
      </c>
      <c r="C14" s="205">
        <v>16280000</v>
      </c>
      <c r="D14" s="205">
        <v>600000</v>
      </c>
      <c r="E14" s="205">
        <v>12150000</v>
      </c>
      <c r="F14" s="205">
        <v>27830000</v>
      </c>
      <c r="G14" s="205">
        <f t="shared" ref="G14:G19" si="1">C14+E14</f>
        <v>28430000</v>
      </c>
      <c r="H14" s="205">
        <f t="shared" ref="H14:H19" si="2">D14+F14</f>
        <v>28430000</v>
      </c>
      <c r="I14" s="184">
        <f t="shared" ref="I14:I19" si="3">G14-H14</f>
        <v>0</v>
      </c>
    </row>
    <row r="15" spans="1:9" s="185" customFormat="1" ht="31.15" customHeight="1" x14ac:dyDescent="0.25">
      <c r="A15" s="186">
        <v>3</v>
      </c>
      <c r="B15" s="204" t="s">
        <v>113</v>
      </c>
      <c r="C15" s="205">
        <v>7840000</v>
      </c>
      <c r="D15" s="205">
        <v>7840000</v>
      </c>
      <c r="E15" s="205">
        <v>5880000</v>
      </c>
      <c r="F15" s="205">
        <f>E15</f>
        <v>5880000</v>
      </c>
      <c r="G15" s="205">
        <f t="shared" si="1"/>
        <v>13720000</v>
      </c>
      <c r="H15" s="205">
        <f t="shared" si="2"/>
        <v>13720000</v>
      </c>
      <c r="I15" s="184">
        <f t="shared" si="3"/>
        <v>0</v>
      </c>
    </row>
    <row r="16" spans="1:9" s="185" customFormat="1" ht="31.15" customHeight="1" x14ac:dyDescent="0.25">
      <c r="A16" s="186">
        <v>4</v>
      </c>
      <c r="B16" s="204" t="s">
        <v>187</v>
      </c>
      <c r="C16" s="205">
        <v>132692000</v>
      </c>
      <c r="D16" s="205">
        <v>132692000</v>
      </c>
      <c r="E16" s="205">
        <v>106596000</v>
      </c>
      <c r="F16" s="205">
        <f>E16</f>
        <v>106596000</v>
      </c>
      <c r="G16" s="205">
        <f t="shared" si="1"/>
        <v>239288000</v>
      </c>
      <c r="H16" s="205">
        <f t="shared" si="2"/>
        <v>239288000</v>
      </c>
      <c r="I16" s="184">
        <f t="shared" si="3"/>
        <v>0</v>
      </c>
    </row>
    <row r="17" spans="1:9" s="185" customFormat="1" ht="31.15" customHeight="1" x14ac:dyDescent="0.25">
      <c r="A17" s="186">
        <v>5</v>
      </c>
      <c r="B17" s="204" t="s">
        <v>109</v>
      </c>
      <c r="C17" s="205">
        <v>84592000</v>
      </c>
      <c r="D17" s="205">
        <v>84592000</v>
      </c>
      <c r="E17" s="205">
        <v>44999000</v>
      </c>
      <c r="F17" s="205">
        <f>E17</f>
        <v>44999000</v>
      </c>
      <c r="G17" s="205">
        <f t="shared" si="1"/>
        <v>129591000</v>
      </c>
      <c r="H17" s="205">
        <f t="shared" si="2"/>
        <v>129591000</v>
      </c>
      <c r="I17" s="184">
        <f t="shared" si="3"/>
        <v>0</v>
      </c>
    </row>
    <row r="18" spans="1:9" s="185" customFormat="1" ht="31.15" customHeight="1" x14ac:dyDescent="0.25">
      <c r="A18" s="186">
        <v>6</v>
      </c>
      <c r="B18" s="204" t="s">
        <v>104</v>
      </c>
      <c r="C18" s="205">
        <v>16280000</v>
      </c>
      <c r="D18" s="205">
        <f>C18</f>
        <v>16280000</v>
      </c>
      <c r="E18" s="205">
        <v>16200000</v>
      </c>
      <c r="F18" s="205">
        <f>E18</f>
        <v>16200000</v>
      </c>
      <c r="G18" s="205">
        <f t="shared" si="1"/>
        <v>32480000</v>
      </c>
      <c r="H18" s="205">
        <f t="shared" si="2"/>
        <v>32480000</v>
      </c>
      <c r="I18" s="184">
        <f t="shared" si="3"/>
        <v>0</v>
      </c>
    </row>
    <row r="19" spans="1:9" s="185" customFormat="1" ht="31.15" customHeight="1" x14ac:dyDescent="0.25">
      <c r="A19" s="183">
        <v>7</v>
      </c>
      <c r="B19" s="206" t="s">
        <v>128</v>
      </c>
      <c r="C19" s="207">
        <v>196966080</v>
      </c>
      <c r="D19" s="207">
        <f>C19</f>
        <v>196966080</v>
      </c>
      <c r="E19" s="207"/>
      <c r="F19" s="207"/>
      <c r="G19" s="207">
        <f t="shared" si="1"/>
        <v>196966080</v>
      </c>
      <c r="H19" s="207">
        <f t="shared" si="2"/>
        <v>196966080</v>
      </c>
      <c r="I19" s="184">
        <f t="shared" si="3"/>
        <v>0</v>
      </c>
    </row>
    <row r="20" spans="1:9" s="11" customFormat="1" ht="18.600000000000001" hidden="1" customHeight="1" x14ac:dyDescent="0.25">
      <c r="A20" s="116">
        <v>9</v>
      </c>
      <c r="B20" s="117" t="s">
        <v>109</v>
      </c>
      <c r="C20" s="118" t="e">
        <f t="shared" ref="C20:C22" si="4">D20</f>
        <v>#REF!</v>
      </c>
      <c r="D20" s="118" t="e">
        <f>#REF!</f>
        <v>#REF!</v>
      </c>
      <c r="E20" s="119"/>
      <c r="F20" s="120"/>
    </row>
    <row r="21" spans="1:9" s="11" customFormat="1" ht="18.600000000000001" hidden="1" customHeight="1" x14ac:dyDescent="0.25">
      <c r="A21" s="13">
        <v>10</v>
      </c>
      <c r="B21" s="79" t="s">
        <v>110</v>
      </c>
      <c r="C21" s="114" t="e">
        <f t="shared" si="4"/>
        <v>#REF!</v>
      </c>
      <c r="D21" s="114" t="e">
        <f>#REF!</f>
        <v>#REF!</v>
      </c>
      <c r="E21" s="42"/>
      <c r="F21" s="12"/>
    </row>
    <row r="22" spans="1:9" s="11" customFormat="1" ht="18.600000000000001" hidden="1" customHeight="1" x14ac:dyDescent="0.25">
      <c r="A22" s="13">
        <v>11</v>
      </c>
      <c r="B22" s="79" t="s">
        <v>105</v>
      </c>
      <c r="C22" s="114" t="e">
        <f t="shared" si="4"/>
        <v>#REF!</v>
      </c>
      <c r="D22" s="114" t="e">
        <f>#REF!</f>
        <v>#REF!</v>
      </c>
      <c r="E22" s="42"/>
      <c r="F22" s="12"/>
      <c r="I22" s="11">
        <v>9007200</v>
      </c>
    </row>
  </sheetData>
  <mergeCells count="7">
    <mergeCell ref="G9:H9"/>
    <mergeCell ref="A5:H5"/>
    <mergeCell ref="A6:H6"/>
    <mergeCell ref="C8:D8"/>
    <mergeCell ref="E9:F9"/>
    <mergeCell ref="C9:D9"/>
    <mergeCell ref="A7:F7"/>
  </mergeCells>
  <pageMargins left="0" right="0" top="0.35433070866141703" bottom="0.31" header="0.22" footer="0.42"/>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B11" sqref="B11"/>
    </sheetView>
  </sheetViews>
  <sheetFormatPr defaultRowHeight="15" x14ac:dyDescent="0.25"/>
  <cols>
    <col min="1" max="1" width="8.42578125" customWidth="1"/>
    <col min="2" max="2" width="52.85546875" customWidth="1"/>
    <col min="3" max="3" width="32.28515625" customWidth="1"/>
  </cols>
  <sheetData>
    <row r="1" spans="1:3" s="36" customFormat="1" ht="18.75" x14ac:dyDescent="0.3">
      <c r="A1" s="208" t="s">
        <v>154</v>
      </c>
      <c r="B1" s="208"/>
      <c r="C1" s="208"/>
    </row>
    <row r="2" spans="1:3" ht="15.75" x14ac:dyDescent="0.25">
      <c r="A2" s="209" t="s">
        <v>112</v>
      </c>
      <c r="B2" s="209"/>
    </row>
    <row r="3" spans="1:3" ht="15.75" x14ac:dyDescent="0.25">
      <c r="A3" s="209" t="s">
        <v>106</v>
      </c>
      <c r="B3" s="209"/>
    </row>
    <row r="4" spans="1:3" ht="15.75" x14ac:dyDescent="0.25">
      <c r="A4" s="33"/>
      <c r="B4" s="33"/>
    </row>
    <row r="5" spans="1:3" ht="15.75" x14ac:dyDescent="0.25">
      <c r="A5" s="212" t="s">
        <v>155</v>
      </c>
      <c r="B5" s="212"/>
      <c r="C5" s="212"/>
    </row>
    <row r="6" spans="1:3" ht="21" customHeight="1" x14ac:dyDescent="0.25">
      <c r="A6" s="208" t="s">
        <v>189</v>
      </c>
      <c r="B6" s="208"/>
      <c r="C6" s="208"/>
    </row>
    <row r="7" spans="1:3" s="1" customFormat="1" ht="18" x14ac:dyDescent="0.25">
      <c r="A7" s="210" t="s">
        <v>11</v>
      </c>
      <c r="B7" s="210"/>
      <c r="C7" s="210"/>
    </row>
    <row r="8" spans="1:3" ht="9" customHeight="1" x14ac:dyDescent="0.25">
      <c r="B8" s="29"/>
    </row>
    <row r="9" spans="1:3" ht="16.5" thickBot="1" x14ac:dyDescent="0.3">
      <c r="A9" s="14"/>
      <c r="C9" s="15" t="s">
        <v>57</v>
      </c>
    </row>
    <row r="10" spans="1:3" ht="23.25" customHeight="1" x14ac:dyDescent="0.25">
      <c r="A10" s="16" t="s">
        <v>58</v>
      </c>
      <c r="B10" s="17" t="s">
        <v>5</v>
      </c>
      <c r="C10" s="18" t="s">
        <v>8</v>
      </c>
    </row>
    <row r="11" spans="1:3" s="91" customFormat="1" ht="18" customHeight="1" x14ac:dyDescent="0.25">
      <c r="A11" s="54" t="s">
        <v>1</v>
      </c>
      <c r="B11" s="55" t="s">
        <v>12</v>
      </c>
      <c r="C11" s="90"/>
    </row>
    <row r="12" spans="1:3" ht="18" customHeight="1" x14ac:dyDescent="0.25">
      <c r="A12" s="19">
        <v>1</v>
      </c>
      <c r="B12" s="20" t="s">
        <v>59</v>
      </c>
      <c r="C12" s="21"/>
    </row>
    <row r="13" spans="1:3" ht="18" customHeight="1" x14ac:dyDescent="0.25">
      <c r="A13" s="19" t="s">
        <v>14</v>
      </c>
      <c r="B13" s="20" t="s">
        <v>15</v>
      </c>
      <c r="C13" s="21"/>
    </row>
    <row r="14" spans="1:3" ht="18" customHeight="1" x14ac:dyDescent="0.25">
      <c r="A14" s="19" t="s">
        <v>16</v>
      </c>
      <c r="B14" s="20" t="s">
        <v>82</v>
      </c>
      <c r="C14" s="21"/>
    </row>
    <row r="15" spans="1:3" ht="18" customHeight="1" x14ac:dyDescent="0.25">
      <c r="A15" s="19">
        <v>2</v>
      </c>
      <c r="B15" s="20" t="s">
        <v>18</v>
      </c>
      <c r="C15" s="21"/>
    </row>
    <row r="16" spans="1:3" ht="18" customHeight="1" x14ac:dyDescent="0.25">
      <c r="A16" s="19" t="s">
        <v>19</v>
      </c>
      <c r="B16" s="20" t="s">
        <v>83</v>
      </c>
      <c r="C16" s="21"/>
    </row>
    <row r="17" spans="1:3" ht="18" customHeight="1" x14ac:dyDescent="0.25">
      <c r="A17" s="19" t="s">
        <v>20</v>
      </c>
      <c r="B17" s="20" t="s">
        <v>43</v>
      </c>
      <c r="C17" s="21"/>
    </row>
    <row r="18" spans="1:3" ht="18" customHeight="1" x14ac:dyDescent="0.25">
      <c r="A18" s="19" t="s">
        <v>21</v>
      </c>
      <c r="B18" s="20" t="s">
        <v>22</v>
      </c>
      <c r="C18" s="21"/>
    </row>
    <row r="19" spans="1:3" ht="18" customHeight="1" x14ac:dyDescent="0.25">
      <c r="A19" s="19" t="s">
        <v>23</v>
      </c>
      <c r="B19" s="20" t="s">
        <v>7</v>
      </c>
      <c r="C19" s="21"/>
    </row>
    <row r="20" spans="1:3" ht="18" customHeight="1" x14ac:dyDescent="0.25">
      <c r="A20" s="19" t="s">
        <v>20</v>
      </c>
      <c r="B20" s="20" t="s">
        <v>61</v>
      </c>
      <c r="C20" s="21"/>
    </row>
    <row r="21" spans="1:3" ht="18" customHeight="1" x14ac:dyDescent="0.25">
      <c r="A21" s="19" t="s">
        <v>21</v>
      </c>
      <c r="B21" s="20" t="s">
        <v>62</v>
      </c>
      <c r="C21" s="21"/>
    </row>
    <row r="22" spans="1:3" ht="18" customHeight="1" x14ac:dyDescent="0.25">
      <c r="A22" s="19">
        <v>3</v>
      </c>
      <c r="B22" s="20" t="s">
        <v>63</v>
      </c>
      <c r="C22" s="21"/>
    </row>
    <row r="23" spans="1:3" ht="18" customHeight="1" x14ac:dyDescent="0.25">
      <c r="A23" s="19" t="s">
        <v>25</v>
      </c>
      <c r="B23" s="20" t="s">
        <v>15</v>
      </c>
      <c r="C23" s="21"/>
    </row>
    <row r="24" spans="1:3" ht="18" customHeight="1" x14ac:dyDescent="0.25">
      <c r="A24" s="19" t="s">
        <v>26</v>
      </c>
      <c r="B24" s="20" t="s">
        <v>17</v>
      </c>
      <c r="C24" s="21"/>
    </row>
    <row r="25" spans="1:3" s="91" customFormat="1" ht="18" customHeight="1" x14ac:dyDescent="0.25">
      <c r="A25" s="52" t="s">
        <v>2</v>
      </c>
      <c r="B25" s="53" t="s">
        <v>27</v>
      </c>
      <c r="C25" s="22">
        <f>C33</f>
        <v>-21000000</v>
      </c>
    </row>
    <row r="26" spans="1:3" s="91" customFormat="1" ht="18" customHeight="1" x14ac:dyDescent="0.25">
      <c r="A26" s="52">
        <v>1</v>
      </c>
      <c r="B26" s="53" t="s">
        <v>7</v>
      </c>
      <c r="C26" s="155"/>
    </row>
    <row r="27" spans="1:3" ht="18" customHeight="1" x14ac:dyDescent="0.25">
      <c r="A27" s="19" t="s">
        <v>14</v>
      </c>
      <c r="B27" s="20" t="s">
        <v>61</v>
      </c>
      <c r="C27" s="21"/>
    </row>
    <row r="28" spans="1:3" ht="18" customHeight="1" x14ac:dyDescent="0.25">
      <c r="A28" s="19" t="s">
        <v>16</v>
      </c>
      <c r="B28" s="20" t="s">
        <v>62</v>
      </c>
      <c r="C28" s="21"/>
    </row>
    <row r="29" spans="1:3" s="91" customFormat="1" ht="18" customHeight="1" x14ac:dyDescent="0.25">
      <c r="A29" s="52">
        <v>2</v>
      </c>
      <c r="B29" s="53" t="s">
        <v>40</v>
      </c>
      <c r="C29" s="155"/>
    </row>
    <row r="30" spans="1:3" ht="18" customHeight="1" x14ac:dyDescent="0.25">
      <c r="A30" s="19" t="s">
        <v>19</v>
      </c>
      <c r="B30" s="20" t="s">
        <v>28</v>
      </c>
      <c r="C30" s="21"/>
    </row>
    <row r="31" spans="1:3" ht="18" customHeight="1" x14ac:dyDescent="0.25">
      <c r="A31" s="19" t="s">
        <v>23</v>
      </c>
      <c r="B31" s="20" t="s">
        <v>64</v>
      </c>
      <c r="C31" s="21"/>
    </row>
    <row r="32" spans="1:3" ht="18" customHeight="1" x14ac:dyDescent="0.25">
      <c r="A32" s="19" t="s">
        <v>29</v>
      </c>
      <c r="B32" s="20" t="s">
        <v>22</v>
      </c>
      <c r="C32" s="21"/>
    </row>
    <row r="33" spans="1:3" s="91" customFormat="1" ht="18" customHeight="1" x14ac:dyDescent="0.25">
      <c r="A33" s="52">
        <v>3</v>
      </c>
      <c r="B33" s="53" t="s">
        <v>41</v>
      </c>
      <c r="C33" s="23">
        <f>C34+C35</f>
        <v>-21000000</v>
      </c>
    </row>
    <row r="34" spans="1:3" ht="18" customHeight="1" x14ac:dyDescent="0.25">
      <c r="A34" s="19" t="s">
        <v>25</v>
      </c>
      <c r="B34" s="20" t="s">
        <v>60</v>
      </c>
      <c r="C34" s="24">
        <v>-21000000</v>
      </c>
    </row>
    <row r="35" spans="1:3" ht="18" customHeight="1" x14ac:dyDescent="0.25">
      <c r="A35" s="19" t="s">
        <v>26</v>
      </c>
      <c r="B35" s="20" t="s">
        <v>22</v>
      </c>
      <c r="C35" s="24"/>
    </row>
    <row r="36" spans="1:3" s="91" customFormat="1" ht="18" customHeight="1" x14ac:dyDescent="0.25">
      <c r="A36" s="156">
        <v>4</v>
      </c>
      <c r="B36" s="157" t="s">
        <v>65</v>
      </c>
      <c r="C36" s="158"/>
    </row>
    <row r="37" spans="1:3" ht="9.6" customHeight="1" x14ac:dyDescent="0.25">
      <c r="A37" s="30"/>
      <c r="B37" s="31"/>
      <c r="C37" s="32"/>
    </row>
    <row r="38" spans="1:3" ht="15.75" x14ac:dyDescent="0.25">
      <c r="A38" s="25"/>
      <c r="C38" s="38"/>
    </row>
    <row r="39" spans="1:3" ht="15.75" x14ac:dyDescent="0.25">
      <c r="A39" s="25"/>
      <c r="C39" s="38"/>
    </row>
    <row r="40" spans="1:3" ht="15.75" x14ac:dyDescent="0.25">
      <c r="A40" s="25"/>
      <c r="C40" s="27"/>
    </row>
    <row r="41" spans="1:3" ht="15.75" x14ac:dyDescent="0.25">
      <c r="A41" s="25"/>
      <c r="C41" s="27"/>
    </row>
    <row r="42" spans="1:3" ht="15.75" x14ac:dyDescent="0.25">
      <c r="A42" s="25"/>
      <c r="C42" s="27"/>
    </row>
    <row r="43" spans="1:3" x14ac:dyDescent="0.25">
      <c r="C43" s="27"/>
    </row>
    <row r="44" spans="1:3" ht="18.75" x14ac:dyDescent="0.3">
      <c r="C44" s="28"/>
    </row>
  </sheetData>
  <mergeCells count="6">
    <mergeCell ref="A1:C1"/>
    <mergeCell ref="A5:C5"/>
    <mergeCell ref="A7:C7"/>
    <mergeCell ref="A2:B2"/>
    <mergeCell ref="A3:B3"/>
    <mergeCell ref="A6:C6"/>
  </mergeCells>
  <pageMargins left="0.46" right="0.28999999999999998" top="0.56999999999999995" bottom="0.15748031496062992" header="0.57999999999999996"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B16" sqref="B16"/>
    </sheetView>
  </sheetViews>
  <sheetFormatPr defaultRowHeight="15" x14ac:dyDescent="0.25"/>
  <cols>
    <col min="1" max="1" width="8.42578125" customWidth="1"/>
    <col min="2" max="2" width="52.85546875" customWidth="1"/>
    <col min="3" max="3" width="32.28515625" customWidth="1"/>
  </cols>
  <sheetData>
    <row r="1" spans="1:3" s="36" customFormat="1" ht="18.75" x14ac:dyDescent="0.3">
      <c r="A1" s="208" t="s">
        <v>154</v>
      </c>
      <c r="B1" s="208"/>
      <c r="C1" s="208"/>
    </row>
    <row r="2" spans="1:3" ht="15.75" x14ac:dyDescent="0.25">
      <c r="A2" s="209" t="s">
        <v>112</v>
      </c>
      <c r="B2" s="209"/>
    </row>
    <row r="3" spans="1:3" ht="15.75" x14ac:dyDescent="0.25">
      <c r="A3" s="209" t="s">
        <v>106</v>
      </c>
      <c r="B3" s="209"/>
    </row>
    <row r="4" spans="1:3" ht="15.75" x14ac:dyDescent="0.25">
      <c r="A4" s="33"/>
      <c r="B4" s="33"/>
    </row>
    <row r="5" spans="1:3" ht="15.75" x14ac:dyDescent="0.25">
      <c r="A5" s="212" t="s">
        <v>188</v>
      </c>
      <c r="B5" s="212"/>
      <c r="C5" s="212"/>
    </row>
    <row r="6" spans="1:3" ht="21" customHeight="1" x14ac:dyDescent="0.25">
      <c r="A6" s="208" t="s">
        <v>192</v>
      </c>
      <c r="B6" s="208"/>
      <c r="C6" s="208"/>
    </row>
    <row r="7" spans="1:3" s="1" customFormat="1" ht="18" x14ac:dyDescent="0.25">
      <c r="A7" s="210" t="s">
        <v>11</v>
      </c>
      <c r="B7" s="210"/>
      <c r="C7" s="210"/>
    </row>
    <row r="8" spans="1:3" ht="9" customHeight="1" x14ac:dyDescent="0.25">
      <c r="B8" s="29"/>
    </row>
    <row r="9" spans="1:3" ht="15.75" x14ac:dyDescent="0.25">
      <c r="A9" s="14"/>
      <c r="C9" s="15" t="s">
        <v>57</v>
      </c>
    </row>
    <row r="10" spans="1:3" ht="23.25" customHeight="1" x14ac:dyDescent="0.25">
      <c r="A10" s="190" t="s">
        <v>58</v>
      </c>
      <c r="B10" s="190" t="s">
        <v>5</v>
      </c>
      <c r="C10" s="190" t="s">
        <v>8</v>
      </c>
    </row>
    <row r="11" spans="1:3" s="91" customFormat="1" ht="18" customHeight="1" x14ac:dyDescent="0.25">
      <c r="A11" s="191" t="s">
        <v>1</v>
      </c>
      <c r="B11" s="192" t="s">
        <v>12</v>
      </c>
      <c r="C11" s="190"/>
    </row>
    <row r="12" spans="1:3" ht="18" customHeight="1" x14ac:dyDescent="0.25">
      <c r="A12" s="193">
        <v>1</v>
      </c>
      <c r="B12" s="194" t="s">
        <v>59</v>
      </c>
      <c r="C12" s="195"/>
    </row>
    <row r="13" spans="1:3" ht="18" customHeight="1" x14ac:dyDescent="0.25">
      <c r="A13" s="193" t="s">
        <v>14</v>
      </c>
      <c r="B13" s="194" t="s">
        <v>15</v>
      </c>
      <c r="C13" s="195"/>
    </row>
    <row r="14" spans="1:3" ht="18" customHeight="1" x14ac:dyDescent="0.25">
      <c r="A14" s="193" t="s">
        <v>16</v>
      </c>
      <c r="B14" s="194" t="s">
        <v>82</v>
      </c>
      <c r="C14" s="195"/>
    </row>
    <row r="15" spans="1:3" ht="18" customHeight="1" x14ac:dyDescent="0.25">
      <c r="A15" s="193">
        <v>2</v>
      </c>
      <c r="B15" s="194" t="s">
        <v>18</v>
      </c>
      <c r="C15" s="195"/>
    </row>
    <row r="16" spans="1:3" ht="18" customHeight="1" x14ac:dyDescent="0.25">
      <c r="A16" s="193" t="s">
        <v>19</v>
      </c>
      <c r="B16" s="194" t="s">
        <v>83</v>
      </c>
      <c r="C16" s="195"/>
    </row>
    <row r="17" spans="1:3" ht="18" customHeight="1" x14ac:dyDescent="0.25">
      <c r="A17" s="193" t="s">
        <v>20</v>
      </c>
      <c r="B17" s="194" t="s">
        <v>43</v>
      </c>
      <c r="C17" s="195"/>
    </row>
    <row r="18" spans="1:3" ht="18" customHeight="1" x14ac:dyDescent="0.25">
      <c r="A18" s="193" t="s">
        <v>21</v>
      </c>
      <c r="B18" s="194" t="s">
        <v>22</v>
      </c>
      <c r="C18" s="195"/>
    </row>
    <row r="19" spans="1:3" ht="18" customHeight="1" x14ac:dyDescent="0.25">
      <c r="A19" s="193" t="s">
        <v>23</v>
      </c>
      <c r="B19" s="194" t="s">
        <v>7</v>
      </c>
      <c r="C19" s="195"/>
    </row>
    <row r="20" spans="1:3" ht="18" customHeight="1" x14ac:dyDescent="0.25">
      <c r="A20" s="193" t="s">
        <v>20</v>
      </c>
      <c r="B20" s="194" t="s">
        <v>61</v>
      </c>
      <c r="C20" s="195"/>
    </row>
    <row r="21" spans="1:3" ht="18" customHeight="1" x14ac:dyDescent="0.25">
      <c r="A21" s="193" t="s">
        <v>21</v>
      </c>
      <c r="B21" s="194" t="s">
        <v>62</v>
      </c>
      <c r="C21" s="195"/>
    </row>
    <row r="22" spans="1:3" ht="18" customHeight="1" x14ac:dyDescent="0.25">
      <c r="A22" s="193">
        <v>3</v>
      </c>
      <c r="B22" s="194" t="s">
        <v>63</v>
      </c>
      <c r="C22" s="195"/>
    </row>
    <row r="23" spans="1:3" ht="18" customHeight="1" x14ac:dyDescent="0.25">
      <c r="A23" s="193" t="s">
        <v>25</v>
      </c>
      <c r="B23" s="194" t="s">
        <v>15</v>
      </c>
      <c r="C23" s="195"/>
    </row>
    <row r="24" spans="1:3" ht="18" customHeight="1" x14ac:dyDescent="0.25">
      <c r="A24" s="193" t="s">
        <v>26</v>
      </c>
      <c r="B24" s="194" t="s">
        <v>17</v>
      </c>
      <c r="C24" s="195"/>
    </row>
    <row r="25" spans="1:3" s="91" customFormat="1" ht="18" customHeight="1" x14ac:dyDescent="0.25">
      <c r="A25" s="196" t="s">
        <v>2</v>
      </c>
      <c r="B25" s="192" t="s">
        <v>27</v>
      </c>
      <c r="C25" s="197">
        <f>C33</f>
        <v>150000000</v>
      </c>
    </row>
    <row r="26" spans="1:3" s="91" customFormat="1" ht="18" customHeight="1" x14ac:dyDescent="0.25">
      <c r="A26" s="196">
        <v>1</v>
      </c>
      <c r="B26" s="192" t="s">
        <v>7</v>
      </c>
      <c r="C26" s="190"/>
    </row>
    <row r="27" spans="1:3" ht="18" customHeight="1" x14ac:dyDescent="0.25">
      <c r="A27" s="193" t="s">
        <v>14</v>
      </c>
      <c r="B27" s="194" t="s">
        <v>61</v>
      </c>
      <c r="C27" s="195"/>
    </row>
    <row r="28" spans="1:3" ht="18" customHeight="1" x14ac:dyDescent="0.25">
      <c r="A28" s="193" t="s">
        <v>16</v>
      </c>
      <c r="B28" s="194" t="s">
        <v>62</v>
      </c>
      <c r="C28" s="195"/>
    </row>
    <row r="29" spans="1:3" s="91" customFormat="1" ht="18" customHeight="1" x14ac:dyDescent="0.25">
      <c r="A29" s="196">
        <v>2</v>
      </c>
      <c r="B29" s="192" t="s">
        <v>40</v>
      </c>
      <c r="C29" s="190"/>
    </row>
    <row r="30" spans="1:3" ht="18" customHeight="1" x14ac:dyDescent="0.25">
      <c r="A30" s="193" t="s">
        <v>19</v>
      </c>
      <c r="B30" s="194" t="s">
        <v>28</v>
      </c>
      <c r="C30" s="195"/>
    </row>
    <row r="31" spans="1:3" ht="18" customHeight="1" x14ac:dyDescent="0.25">
      <c r="A31" s="193" t="s">
        <v>23</v>
      </c>
      <c r="B31" s="194" t="s">
        <v>64</v>
      </c>
      <c r="C31" s="195"/>
    </row>
    <row r="32" spans="1:3" ht="18" customHeight="1" x14ac:dyDescent="0.25">
      <c r="A32" s="193" t="s">
        <v>29</v>
      </c>
      <c r="B32" s="194" t="s">
        <v>22</v>
      </c>
      <c r="C32" s="195"/>
    </row>
    <row r="33" spans="1:3" s="91" customFormat="1" ht="18" customHeight="1" x14ac:dyDescent="0.25">
      <c r="A33" s="196">
        <v>3</v>
      </c>
      <c r="B33" s="192" t="s">
        <v>41</v>
      </c>
      <c r="C33" s="198">
        <f>C34+C35</f>
        <v>150000000</v>
      </c>
    </row>
    <row r="34" spans="1:3" ht="18" customHeight="1" x14ac:dyDescent="0.25">
      <c r="A34" s="193" t="s">
        <v>25</v>
      </c>
      <c r="B34" s="194" t="s">
        <v>60</v>
      </c>
      <c r="C34" s="199"/>
    </row>
    <row r="35" spans="1:3" ht="18" customHeight="1" x14ac:dyDescent="0.25">
      <c r="A35" s="193" t="s">
        <v>26</v>
      </c>
      <c r="B35" s="194" t="s">
        <v>22</v>
      </c>
      <c r="C35" s="199">
        <v>150000000</v>
      </c>
    </row>
    <row r="36" spans="1:3" s="91" customFormat="1" ht="18" customHeight="1" x14ac:dyDescent="0.25">
      <c r="A36" s="196">
        <v>4</v>
      </c>
      <c r="B36" s="192" t="s">
        <v>65</v>
      </c>
      <c r="C36" s="190"/>
    </row>
    <row r="37" spans="1:3" ht="9.6" customHeight="1" x14ac:dyDescent="0.25">
      <c r="A37" s="30"/>
      <c r="B37" s="31"/>
      <c r="C37" s="32"/>
    </row>
    <row r="38" spans="1:3" ht="15.75" x14ac:dyDescent="0.25">
      <c r="A38" s="25"/>
      <c r="C38" s="188"/>
    </row>
    <row r="39" spans="1:3" ht="15.75" x14ac:dyDescent="0.25">
      <c r="A39" s="25"/>
      <c r="C39" s="188"/>
    </row>
    <row r="40" spans="1:3" ht="15.75" x14ac:dyDescent="0.25">
      <c r="A40" s="25"/>
      <c r="C40" s="27"/>
    </row>
    <row r="41" spans="1:3" ht="15.75" x14ac:dyDescent="0.25">
      <c r="A41" s="25"/>
      <c r="C41" s="27"/>
    </row>
    <row r="42" spans="1:3" ht="15.75" x14ac:dyDescent="0.25">
      <c r="A42" s="25"/>
      <c r="C42" s="27"/>
    </row>
    <row r="43" spans="1:3" x14ac:dyDescent="0.25">
      <c r="C43" s="27"/>
    </row>
    <row r="44" spans="1:3" ht="18.75" x14ac:dyDescent="0.3">
      <c r="C44" s="189"/>
    </row>
  </sheetData>
  <mergeCells count="6">
    <mergeCell ref="A7:C7"/>
    <mergeCell ref="A1:C1"/>
    <mergeCell ref="A2:B2"/>
    <mergeCell ref="A3:B3"/>
    <mergeCell ref="A5:C5"/>
    <mergeCell ref="A6:C6"/>
  </mergeCells>
  <pageMargins left="0.46" right="0.28999999999999998" top="0.56999999999999995" bottom="0.15748031496062992" header="0.57999999999999996"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A5" sqref="A5:C5"/>
    </sheetView>
  </sheetViews>
  <sheetFormatPr defaultRowHeight="15" x14ac:dyDescent="0.25"/>
  <cols>
    <col min="1" max="1" width="8.42578125" customWidth="1"/>
    <col min="2" max="2" width="52.85546875" customWidth="1"/>
    <col min="3" max="3" width="32.28515625" customWidth="1"/>
  </cols>
  <sheetData>
    <row r="1" spans="1:3" s="36" customFormat="1" ht="18.75" x14ac:dyDescent="0.3">
      <c r="A1" s="208" t="s">
        <v>154</v>
      </c>
      <c r="B1" s="208"/>
      <c r="C1" s="208"/>
    </row>
    <row r="2" spans="1:3" ht="15.75" x14ac:dyDescent="0.25">
      <c r="A2" s="209" t="s">
        <v>112</v>
      </c>
      <c r="B2" s="209"/>
    </row>
    <row r="3" spans="1:3" ht="15.75" x14ac:dyDescent="0.25">
      <c r="A3" s="209" t="s">
        <v>106</v>
      </c>
      <c r="B3" s="209"/>
    </row>
    <row r="4" spans="1:3" ht="15.75" x14ac:dyDescent="0.25">
      <c r="A4" s="33"/>
      <c r="B4" s="33"/>
    </row>
    <row r="5" spans="1:3" ht="15.75" x14ac:dyDescent="0.25">
      <c r="A5" s="212" t="s">
        <v>188</v>
      </c>
      <c r="B5" s="212"/>
      <c r="C5" s="212"/>
    </row>
    <row r="6" spans="1:3" ht="21" customHeight="1" x14ac:dyDescent="0.25">
      <c r="A6" s="208" t="s">
        <v>182</v>
      </c>
      <c r="B6" s="208"/>
      <c r="C6" s="208"/>
    </row>
    <row r="7" spans="1:3" s="1" customFormat="1" ht="18" x14ac:dyDescent="0.25">
      <c r="A7" s="210" t="s">
        <v>11</v>
      </c>
      <c r="B7" s="210"/>
      <c r="C7" s="210"/>
    </row>
    <row r="8" spans="1:3" ht="9" customHeight="1" x14ac:dyDescent="0.25">
      <c r="B8" s="29"/>
    </row>
    <row r="9" spans="1:3" ht="15.75" x14ac:dyDescent="0.25">
      <c r="A9" s="14"/>
      <c r="C9" s="15" t="s">
        <v>57</v>
      </c>
    </row>
    <row r="10" spans="1:3" ht="23.25" customHeight="1" x14ac:dyDescent="0.25">
      <c r="A10" s="190" t="s">
        <v>58</v>
      </c>
      <c r="B10" s="190" t="s">
        <v>5</v>
      </c>
      <c r="C10" s="190" t="s">
        <v>8</v>
      </c>
    </row>
    <row r="11" spans="1:3" s="91" customFormat="1" ht="18" customHeight="1" x14ac:dyDescent="0.25">
      <c r="A11" s="191" t="s">
        <v>1</v>
      </c>
      <c r="B11" s="192" t="s">
        <v>12</v>
      </c>
      <c r="C11" s="190"/>
    </row>
    <row r="12" spans="1:3" ht="18" customHeight="1" x14ac:dyDescent="0.25">
      <c r="A12" s="193">
        <v>1</v>
      </c>
      <c r="B12" s="194" t="s">
        <v>59</v>
      </c>
      <c r="C12" s="195"/>
    </row>
    <row r="13" spans="1:3" ht="18" customHeight="1" x14ac:dyDescent="0.25">
      <c r="A13" s="193" t="s">
        <v>14</v>
      </c>
      <c r="B13" s="194" t="s">
        <v>15</v>
      </c>
      <c r="C13" s="195"/>
    </row>
    <row r="14" spans="1:3" ht="18" customHeight="1" x14ac:dyDescent="0.25">
      <c r="A14" s="193" t="s">
        <v>16</v>
      </c>
      <c r="B14" s="194" t="s">
        <v>82</v>
      </c>
      <c r="C14" s="195"/>
    </row>
    <row r="15" spans="1:3" ht="18" customHeight="1" x14ac:dyDescent="0.25">
      <c r="A15" s="193">
        <v>2</v>
      </c>
      <c r="B15" s="194" t="s">
        <v>18</v>
      </c>
      <c r="C15" s="195"/>
    </row>
    <row r="16" spans="1:3" ht="18" customHeight="1" x14ac:dyDescent="0.25">
      <c r="A16" s="193" t="s">
        <v>19</v>
      </c>
      <c r="B16" s="194" t="s">
        <v>83</v>
      </c>
      <c r="C16" s="195"/>
    </row>
    <row r="17" spans="1:3" ht="18" customHeight="1" x14ac:dyDescent="0.25">
      <c r="A17" s="193" t="s">
        <v>20</v>
      </c>
      <c r="B17" s="194" t="s">
        <v>43</v>
      </c>
      <c r="C17" s="195"/>
    </row>
    <row r="18" spans="1:3" ht="18" customHeight="1" x14ac:dyDescent="0.25">
      <c r="A18" s="193" t="s">
        <v>21</v>
      </c>
      <c r="B18" s="194" t="s">
        <v>22</v>
      </c>
      <c r="C18" s="195"/>
    </row>
    <row r="19" spans="1:3" ht="18" customHeight="1" x14ac:dyDescent="0.25">
      <c r="A19" s="193" t="s">
        <v>23</v>
      </c>
      <c r="B19" s="194" t="s">
        <v>7</v>
      </c>
      <c r="C19" s="195"/>
    </row>
    <row r="20" spans="1:3" ht="18" customHeight="1" x14ac:dyDescent="0.25">
      <c r="A20" s="193" t="s">
        <v>20</v>
      </c>
      <c r="B20" s="194" t="s">
        <v>61</v>
      </c>
      <c r="C20" s="195"/>
    </row>
    <row r="21" spans="1:3" ht="18" customHeight="1" x14ac:dyDescent="0.25">
      <c r="A21" s="193" t="s">
        <v>21</v>
      </c>
      <c r="B21" s="194" t="s">
        <v>62</v>
      </c>
      <c r="C21" s="195"/>
    </row>
    <row r="22" spans="1:3" ht="18" customHeight="1" x14ac:dyDescent="0.25">
      <c r="A22" s="193">
        <v>3</v>
      </c>
      <c r="B22" s="194" t="s">
        <v>63</v>
      </c>
      <c r="C22" s="195"/>
    </row>
    <row r="23" spans="1:3" ht="18" customHeight="1" x14ac:dyDescent="0.25">
      <c r="A23" s="193" t="s">
        <v>25</v>
      </c>
      <c r="B23" s="194" t="s">
        <v>15</v>
      </c>
      <c r="C23" s="195"/>
    </row>
    <row r="24" spans="1:3" ht="18" customHeight="1" x14ac:dyDescent="0.25">
      <c r="A24" s="193" t="s">
        <v>26</v>
      </c>
      <c r="B24" s="194" t="s">
        <v>17</v>
      </c>
      <c r="C24" s="195"/>
    </row>
    <row r="25" spans="1:3" s="91" customFormat="1" ht="18" customHeight="1" x14ac:dyDescent="0.25">
      <c r="A25" s="196" t="s">
        <v>2</v>
      </c>
      <c r="B25" s="192" t="s">
        <v>27</v>
      </c>
      <c r="C25" s="197">
        <f>C33</f>
        <v>21887300</v>
      </c>
    </row>
    <row r="26" spans="1:3" s="91" customFormat="1" ht="18" customHeight="1" x14ac:dyDescent="0.25">
      <c r="A26" s="196">
        <v>1</v>
      </c>
      <c r="B26" s="192" t="s">
        <v>7</v>
      </c>
      <c r="C26" s="190"/>
    </row>
    <row r="27" spans="1:3" ht="18" customHeight="1" x14ac:dyDescent="0.25">
      <c r="A27" s="193" t="s">
        <v>14</v>
      </c>
      <c r="B27" s="194" t="s">
        <v>61</v>
      </c>
      <c r="C27" s="195"/>
    </row>
    <row r="28" spans="1:3" ht="18" customHeight="1" x14ac:dyDescent="0.25">
      <c r="A28" s="193" t="s">
        <v>16</v>
      </c>
      <c r="B28" s="194" t="s">
        <v>62</v>
      </c>
      <c r="C28" s="195"/>
    </row>
    <row r="29" spans="1:3" s="91" customFormat="1" ht="18" customHeight="1" x14ac:dyDescent="0.25">
      <c r="A29" s="196">
        <v>2</v>
      </c>
      <c r="B29" s="192" t="s">
        <v>40</v>
      </c>
      <c r="C29" s="190"/>
    </row>
    <row r="30" spans="1:3" ht="18" customHeight="1" x14ac:dyDescent="0.25">
      <c r="A30" s="193" t="s">
        <v>19</v>
      </c>
      <c r="B30" s="194" t="s">
        <v>28</v>
      </c>
      <c r="C30" s="195"/>
    </row>
    <row r="31" spans="1:3" ht="18" customHeight="1" x14ac:dyDescent="0.25">
      <c r="A31" s="193" t="s">
        <v>23</v>
      </c>
      <c r="B31" s="194" t="s">
        <v>64</v>
      </c>
      <c r="C31" s="195"/>
    </row>
    <row r="32" spans="1:3" ht="18" customHeight="1" x14ac:dyDescent="0.25">
      <c r="A32" s="193" t="s">
        <v>29</v>
      </c>
      <c r="B32" s="194" t="s">
        <v>22</v>
      </c>
      <c r="C32" s="195"/>
    </row>
    <row r="33" spans="1:3" s="91" customFormat="1" ht="18" customHeight="1" x14ac:dyDescent="0.25">
      <c r="A33" s="196">
        <v>3</v>
      </c>
      <c r="B33" s="192" t="s">
        <v>41</v>
      </c>
      <c r="C33" s="198">
        <f>C34+C35</f>
        <v>21887300</v>
      </c>
    </row>
    <row r="34" spans="1:3" ht="18" customHeight="1" x14ac:dyDescent="0.25">
      <c r="A34" s="193" t="s">
        <v>25</v>
      </c>
      <c r="B34" s="194" t="s">
        <v>60</v>
      </c>
      <c r="C34" s="199"/>
    </row>
    <row r="35" spans="1:3" ht="18" customHeight="1" x14ac:dyDescent="0.25">
      <c r="A35" s="193" t="s">
        <v>26</v>
      </c>
      <c r="B35" s="194" t="s">
        <v>22</v>
      </c>
      <c r="C35" s="199">
        <v>21887300</v>
      </c>
    </row>
    <row r="36" spans="1:3" s="91" customFormat="1" ht="18" customHeight="1" x14ac:dyDescent="0.25">
      <c r="A36" s="196">
        <v>4</v>
      </c>
      <c r="B36" s="192" t="s">
        <v>65</v>
      </c>
      <c r="C36" s="190"/>
    </row>
    <row r="37" spans="1:3" ht="9.6" customHeight="1" x14ac:dyDescent="0.25">
      <c r="A37" s="30"/>
      <c r="B37" s="31"/>
      <c r="C37" s="32"/>
    </row>
    <row r="38" spans="1:3" ht="15.75" x14ac:dyDescent="0.25">
      <c r="A38" s="25"/>
      <c r="C38" s="188"/>
    </row>
    <row r="39" spans="1:3" ht="15.75" x14ac:dyDescent="0.25">
      <c r="A39" s="25"/>
      <c r="C39" s="188"/>
    </row>
    <row r="40" spans="1:3" ht="15.75" x14ac:dyDescent="0.25">
      <c r="A40" s="25"/>
      <c r="C40" s="27"/>
    </row>
    <row r="41" spans="1:3" ht="15.75" x14ac:dyDescent="0.25">
      <c r="A41" s="25"/>
      <c r="C41" s="27"/>
    </row>
    <row r="42" spans="1:3" ht="15.75" x14ac:dyDescent="0.25">
      <c r="A42" s="25"/>
      <c r="C42" s="27"/>
    </row>
    <row r="43" spans="1:3" x14ac:dyDescent="0.25">
      <c r="C43" s="27"/>
    </row>
    <row r="44" spans="1:3" ht="18.75" x14ac:dyDescent="0.3">
      <c r="C44" s="189"/>
    </row>
  </sheetData>
  <mergeCells count="6">
    <mergeCell ref="A7:C7"/>
    <mergeCell ref="A1:C1"/>
    <mergeCell ref="A2:B2"/>
    <mergeCell ref="A3:B3"/>
    <mergeCell ref="A5:C5"/>
    <mergeCell ref="A6:C6"/>
  </mergeCells>
  <pageMargins left="0.46" right="0.28999999999999998" top="0.56999999999999995" bottom="0.15748031496062992" header="0.57999999999999996"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A5" sqref="A5:C5"/>
    </sheetView>
  </sheetViews>
  <sheetFormatPr defaultRowHeight="15" x14ac:dyDescent="0.25"/>
  <cols>
    <col min="1" max="1" width="8.42578125" customWidth="1"/>
    <col min="2" max="2" width="52.85546875" customWidth="1"/>
    <col min="3" max="3" width="32.28515625" customWidth="1"/>
  </cols>
  <sheetData>
    <row r="1" spans="1:3" s="36" customFormat="1" ht="18.75" x14ac:dyDescent="0.3">
      <c r="A1" s="208" t="s">
        <v>154</v>
      </c>
      <c r="B1" s="208"/>
      <c r="C1" s="208"/>
    </row>
    <row r="2" spans="1:3" ht="15.75" x14ac:dyDescent="0.25">
      <c r="A2" s="209" t="s">
        <v>112</v>
      </c>
      <c r="B2" s="209"/>
    </row>
    <row r="3" spans="1:3" ht="15.75" x14ac:dyDescent="0.25">
      <c r="A3" s="209" t="s">
        <v>106</v>
      </c>
      <c r="B3" s="209"/>
    </row>
    <row r="4" spans="1:3" ht="15.75" x14ac:dyDescent="0.25">
      <c r="A4" s="33"/>
      <c r="B4" s="33"/>
    </row>
    <row r="5" spans="1:3" ht="15.75" x14ac:dyDescent="0.25">
      <c r="A5" s="212" t="s">
        <v>188</v>
      </c>
      <c r="B5" s="212"/>
      <c r="C5" s="212"/>
    </row>
    <row r="6" spans="1:3" ht="21" customHeight="1" x14ac:dyDescent="0.25">
      <c r="A6" s="208" t="s">
        <v>183</v>
      </c>
      <c r="B6" s="208"/>
      <c r="C6" s="208"/>
    </row>
    <row r="7" spans="1:3" s="1" customFormat="1" ht="18" x14ac:dyDescent="0.25">
      <c r="A7" s="210" t="s">
        <v>11</v>
      </c>
      <c r="B7" s="210"/>
      <c r="C7" s="210"/>
    </row>
    <row r="8" spans="1:3" ht="9" customHeight="1" x14ac:dyDescent="0.25">
      <c r="B8" s="29"/>
    </row>
    <row r="9" spans="1:3" ht="15.75" x14ac:dyDescent="0.25">
      <c r="A9" s="14"/>
      <c r="C9" s="15" t="s">
        <v>57</v>
      </c>
    </row>
    <row r="10" spans="1:3" ht="23.25" customHeight="1" x14ac:dyDescent="0.25">
      <c r="A10" s="190" t="s">
        <v>58</v>
      </c>
      <c r="B10" s="190" t="s">
        <v>5</v>
      </c>
      <c r="C10" s="190" t="s">
        <v>8</v>
      </c>
    </row>
    <row r="11" spans="1:3" s="91" customFormat="1" ht="18" customHeight="1" x14ac:dyDescent="0.25">
      <c r="A11" s="191" t="s">
        <v>1</v>
      </c>
      <c r="B11" s="192" t="s">
        <v>12</v>
      </c>
      <c r="C11" s="190"/>
    </row>
    <row r="12" spans="1:3" ht="18" customHeight="1" x14ac:dyDescent="0.25">
      <c r="A12" s="193">
        <v>1</v>
      </c>
      <c r="B12" s="194" t="s">
        <v>59</v>
      </c>
      <c r="C12" s="195"/>
    </row>
    <row r="13" spans="1:3" ht="18" customHeight="1" x14ac:dyDescent="0.25">
      <c r="A13" s="193" t="s">
        <v>14</v>
      </c>
      <c r="B13" s="194" t="s">
        <v>15</v>
      </c>
      <c r="C13" s="195"/>
    </row>
    <row r="14" spans="1:3" ht="18" customHeight="1" x14ac:dyDescent="0.25">
      <c r="A14" s="193" t="s">
        <v>16</v>
      </c>
      <c r="B14" s="194" t="s">
        <v>82</v>
      </c>
      <c r="C14" s="195"/>
    </row>
    <row r="15" spans="1:3" ht="18" customHeight="1" x14ac:dyDescent="0.25">
      <c r="A15" s="193">
        <v>2</v>
      </c>
      <c r="B15" s="194" t="s">
        <v>18</v>
      </c>
      <c r="C15" s="195"/>
    </row>
    <row r="16" spans="1:3" ht="18" customHeight="1" x14ac:dyDescent="0.25">
      <c r="A16" s="193" t="s">
        <v>19</v>
      </c>
      <c r="B16" s="194" t="s">
        <v>83</v>
      </c>
      <c r="C16" s="195"/>
    </row>
    <row r="17" spans="1:3" ht="18" customHeight="1" x14ac:dyDescent="0.25">
      <c r="A17" s="193" t="s">
        <v>20</v>
      </c>
      <c r="B17" s="194" t="s">
        <v>43</v>
      </c>
      <c r="C17" s="195"/>
    </row>
    <row r="18" spans="1:3" ht="18" customHeight="1" x14ac:dyDescent="0.25">
      <c r="A18" s="193" t="s">
        <v>21</v>
      </c>
      <c r="B18" s="194" t="s">
        <v>22</v>
      </c>
      <c r="C18" s="195"/>
    </row>
    <row r="19" spans="1:3" ht="18" customHeight="1" x14ac:dyDescent="0.25">
      <c r="A19" s="193" t="s">
        <v>23</v>
      </c>
      <c r="B19" s="194" t="s">
        <v>7</v>
      </c>
      <c r="C19" s="195"/>
    </row>
    <row r="20" spans="1:3" ht="18" customHeight="1" x14ac:dyDescent="0.25">
      <c r="A20" s="193" t="s">
        <v>20</v>
      </c>
      <c r="B20" s="194" t="s">
        <v>61</v>
      </c>
      <c r="C20" s="195"/>
    </row>
    <row r="21" spans="1:3" ht="18" customHeight="1" x14ac:dyDescent="0.25">
      <c r="A21" s="193" t="s">
        <v>21</v>
      </c>
      <c r="B21" s="194" t="s">
        <v>62</v>
      </c>
      <c r="C21" s="195"/>
    </row>
    <row r="22" spans="1:3" ht="18" customHeight="1" x14ac:dyDescent="0.25">
      <c r="A22" s="193">
        <v>3</v>
      </c>
      <c r="B22" s="194" t="s">
        <v>63</v>
      </c>
      <c r="C22" s="195"/>
    </row>
    <row r="23" spans="1:3" ht="18" customHeight="1" x14ac:dyDescent="0.25">
      <c r="A23" s="193" t="s">
        <v>25</v>
      </c>
      <c r="B23" s="194" t="s">
        <v>15</v>
      </c>
      <c r="C23" s="195"/>
    </row>
    <row r="24" spans="1:3" ht="18" customHeight="1" x14ac:dyDescent="0.25">
      <c r="A24" s="193" t="s">
        <v>26</v>
      </c>
      <c r="B24" s="194" t="s">
        <v>17</v>
      </c>
      <c r="C24" s="195"/>
    </row>
    <row r="25" spans="1:3" s="91" customFormat="1" ht="18" customHeight="1" x14ac:dyDescent="0.25">
      <c r="A25" s="196" t="s">
        <v>2</v>
      </c>
      <c r="B25" s="192" t="s">
        <v>27</v>
      </c>
      <c r="C25" s="197">
        <f>C33</f>
        <v>48800000</v>
      </c>
    </row>
    <row r="26" spans="1:3" s="91" customFormat="1" ht="18" customHeight="1" x14ac:dyDescent="0.25">
      <c r="A26" s="196">
        <v>1</v>
      </c>
      <c r="B26" s="192" t="s">
        <v>7</v>
      </c>
      <c r="C26" s="190"/>
    </row>
    <row r="27" spans="1:3" ht="18" customHeight="1" x14ac:dyDescent="0.25">
      <c r="A27" s="193" t="s">
        <v>14</v>
      </c>
      <c r="B27" s="194" t="s">
        <v>61</v>
      </c>
      <c r="C27" s="195"/>
    </row>
    <row r="28" spans="1:3" ht="18" customHeight="1" x14ac:dyDescent="0.25">
      <c r="A28" s="193" t="s">
        <v>16</v>
      </c>
      <c r="B28" s="194" t="s">
        <v>62</v>
      </c>
      <c r="C28" s="195"/>
    </row>
    <row r="29" spans="1:3" s="91" customFormat="1" ht="18" customHeight="1" x14ac:dyDescent="0.25">
      <c r="A29" s="196">
        <v>2</v>
      </c>
      <c r="B29" s="192" t="s">
        <v>40</v>
      </c>
      <c r="C29" s="190"/>
    </row>
    <row r="30" spans="1:3" ht="18" customHeight="1" x14ac:dyDescent="0.25">
      <c r="A30" s="193" t="s">
        <v>19</v>
      </c>
      <c r="B30" s="194" t="s">
        <v>28</v>
      </c>
      <c r="C30" s="195"/>
    </row>
    <row r="31" spans="1:3" ht="18" customHeight="1" x14ac:dyDescent="0.25">
      <c r="A31" s="193" t="s">
        <v>23</v>
      </c>
      <c r="B31" s="194" t="s">
        <v>64</v>
      </c>
      <c r="C31" s="195"/>
    </row>
    <row r="32" spans="1:3" ht="18" customHeight="1" x14ac:dyDescent="0.25">
      <c r="A32" s="193" t="s">
        <v>29</v>
      </c>
      <c r="B32" s="194" t="s">
        <v>22</v>
      </c>
      <c r="C32" s="195"/>
    </row>
    <row r="33" spans="1:3" s="91" customFormat="1" ht="18" customHeight="1" x14ac:dyDescent="0.25">
      <c r="A33" s="196">
        <v>3</v>
      </c>
      <c r="B33" s="192" t="s">
        <v>41</v>
      </c>
      <c r="C33" s="198">
        <f>C34+C35</f>
        <v>48800000</v>
      </c>
    </row>
    <row r="34" spans="1:3" ht="18" customHeight="1" x14ac:dyDescent="0.25">
      <c r="A34" s="193" t="s">
        <v>25</v>
      </c>
      <c r="B34" s="194" t="s">
        <v>60</v>
      </c>
      <c r="C34" s="199">
        <v>48800000</v>
      </c>
    </row>
    <row r="35" spans="1:3" ht="18" customHeight="1" x14ac:dyDescent="0.25">
      <c r="A35" s="193" t="s">
        <v>26</v>
      </c>
      <c r="B35" s="194" t="s">
        <v>22</v>
      </c>
      <c r="C35" s="199"/>
    </row>
    <row r="36" spans="1:3" s="91" customFormat="1" ht="18" customHeight="1" x14ac:dyDescent="0.25">
      <c r="A36" s="196">
        <v>4</v>
      </c>
      <c r="B36" s="192" t="s">
        <v>65</v>
      </c>
      <c r="C36" s="190"/>
    </row>
    <row r="37" spans="1:3" ht="9.6" customHeight="1" x14ac:dyDescent="0.25">
      <c r="A37" s="30"/>
      <c r="B37" s="31"/>
      <c r="C37" s="32"/>
    </row>
    <row r="38" spans="1:3" ht="15.75" x14ac:dyDescent="0.25">
      <c r="A38" s="25"/>
      <c r="C38" s="188"/>
    </row>
    <row r="39" spans="1:3" ht="15.75" x14ac:dyDescent="0.25">
      <c r="A39" s="25"/>
      <c r="C39" s="188"/>
    </row>
    <row r="40" spans="1:3" ht="15.75" x14ac:dyDescent="0.25">
      <c r="A40" s="25"/>
      <c r="C40" s="27"/>
    </row>
    <row r="41" spans="1:3" ht="15.75" x14ac:dyDescent="0.25">
      <c r="A41" s="25"/>
      <c r="C41" s="27"/>
    </row>
    <row r="42" spans="1:3" ht="15.75" x14ac:dyDescent="0.25">
      <c r="A42" s="25"/>
      <c r="C42" s="27"/>
    </row>
    <row r="43" spans="1:3" x14ac:dyDescent="0.25">
      <c r="C43" s="27"/>
    </row>
    <row r="44" spans="1:3" ht="18.75" x14ac:dyDescent="0.3">
      <c r="C44" s="189"/>
    </row>
  </sheetData>
  <mergeCells count="6">
    <mergeCell ref="A7:C7"/>
    <mergeCell ref="A1:C1"/>
    <mergeCell ref="A2:B2"/>
    <mergeCell ref="A3:B3"/>
    <mergeCell ref="A5:C5"/>
    <mergeCell ref="A6:C6"/>
  </mergeCells>
  <pageMargins left="0.46" right="0.28999999999999998" top="0.56999999999999995" bottom="0.15748031496062992" header="0.57999999999999996"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A5" sqref="A5:C5"/>
    </sheetView>
  </sheetViews>
  <sheetFormatPr defaultRowHeight="15" x14ac:dyDescent="0.25"/>
  <cols>
    <col min="1" max="1" width="8.42578125" customWidth="1"/>
    <col min="2" max="2" width="52.85546875" customWidth="1"/>
    <col min="3" max="3" width="32.28515625" customWidth="1"/>
  </cols>
  <sheetData>
    <row r="1" spans="1:3" s="36" customFormat="1" ht="18.75" x14ac:dyDescent="0.3">
      <c r="A1" s="208" t="s">
        <v>154</v>
      </c>
      <c r="B1" s="208"/>
      <c r="C1" s="208"/>
    </row>
    <row r="2" spans="1:3" ht="15.75" x14ac:dyDescent="0.25">
      <c r="A2" s="209" t="s">
        <v>112</v>
      </c>
      <c r="B2" s="209"/>
    </row>
    <row r="3" spans="1:3" ht="15.75" x14ac:dyDescent="0.25">
      <c r="A3" s="209" t="s">
        <v>106</v>
      </c>
      <c r="B3" s="209"/>
    </row>
    <row r="4" spans="1:3" ht="15.75" x14ac:dyDescent="0.25">
      <c r="A4" s="33"/>
      <c r="B4" s="33"/>
    </row>
    <row r="5" spans="1:3" ht="15.75" x14ac:dyDescent="0.25">
      <c r="A5" s="212" t="s">
        <v>188</v>
      </c>
      <c r="B5" s="212"/>
      <c r="C5" s="212"/>
    </row>
    <row r="6" spans="1:3" ht="21" customHeight="1" x14ac:dyDescent="0.25">
      <c r="A6" s="208" t="s">
        <v>184</v>
      </c>
      <c r="B6" s="208"/>
      <c r="C6" s="208"/>
    </row>
    <row r="7" spans="1:3" s="1" customFormat="1" ht="18" x14ac:dyDescent="0.25">
      <c r="A7" s="210" t="s">
        <v>11</v>
      </c>
      <c r="B7" s="210"/>
      <c r="C7" s="210"/>
    </row>
    <row r="8" spans="1:3" ht="9" customHeight="1" x14ac:dyDescent="0.25">
      <c r="B8" s="29"/>
    </row>
    <row r="9" spans="1:3" ht="15.75" x14ac:dyDescent="0.25">
      <c r="A9" s="14"/>
      <c r="C9" s="15" t="s">
        <v>57</v>
      </c>
    </row>
    <row r="10" spans="1:3" ht="23.25" customHeight="1" x14ac:dyDescent="0.25">
      <c r="A10" s="190" t="s">
        <v>58</v>
      </c>
      <c r="B10" s="190" t="s">
        <v>5</v>
      </c>
      <c r="C10" s="190" t="s">
        <v>8</v>
      </c>
    </row>
    <row r="11" spans="1:3" s="91" customFormat="1" ht="18" customHeight="1" x14ac:dyDescent="0.25">
      <c r="A11" s="191" t="s">
        <v>1</v>
      </c>
      <c r="B11" s="192" t="s">
        <v>12</v>
      </c>
      <c r="C11" s="190"/>
    </row>
    <row r="12" spans="1:3" ht="18" customHeight="1" x14ac:dyDescent="0.25">
      <c r="A12" s="193">
        <v>1</v>
      </c>
      <c r="B12" s="194" t="s">
        <v>59</v>
      </c>
      <c r="C12" s="195"/>
    </row>
    <row r="13" spans="1:3" ht="18" customHeight="1" x14ac:dyDescent="0.25">
      <c r="A13" s="193" t="s">
        <v>14</v>
      </c>
      <c r="B13" s="194" t="s">
        <v>15</v>
      </c>
      <c r="C13" s="195"/>
    </row>
    <row r="14" spans="1:3" ht="18" customHeight="1" x14ac:dyDescent="0.25">
      <c r="A14" s="193" t="s">
        <v>16</v>
      </c>
      <c r="B14" s="194" t="s">
        <v>82</v>
      </c>
      <c r="C14" s="195"/>
    </row>
    <row r="15" spans="1:3" ht="18" customHeight="1" x14ac:dyDescent="0.25">
      <c r="A15" s="193">
        <v>2</v>
      </c>
      <c r="B15" s="194" t="s">
        <v>18</v>
      </c>
      <c r="C15" s="195"/>
    </row>
    <row r="16" spans="1:3" ht="18" customHeight="1" x14ac:dyDescent="0.25">
      <c r="A16" s="193" t="s">
        <v>19</v>
      </c>
      <c r="B16" s="194" t="s">
        <v>83</v>
      </c>
      <c r="C16" s="195"/>
    </row>
    <row r="17" spans="1:3" ht="18" customHeight="1" x14ac:dyDescent="0.25">
      <c r="A17" s="193" t="s">
        <v>20</v>
      </c>
      <c r="B17" s="194" t="s">
        <v>43</v>
      </c>
      <c r="C17" s="195"/>
    </row>
    <row r="18" spans="1:3" ht="18" customHeight="1" x14ac:dyDescent="0.25">
      <c r="A18" s="193" t="s">
        <v>21</v>
      </c>
      <c r="B18" s="194" t="s">
        <v>22</v>
      </c>
      <c r="C18" s="195"/>
    </row>
    <row r="19" spans="1:3" ht="18" customHeight="1" x14ac:dyDescent="0.25">
      <c r="A19" s="193" t="s">
        <v>23</v>
      </c>
      <c r="B19" s="194" t="s">
        <v>7</v>
      </c>
      <c r="C19" s="195"/>
    </row>
    <row r="20" spans="1:3" ht="18" customHeight="1" x14ac:dyDescent="0.25">
      <c r="A20" s="193" t="s">
        <v>20</v>
      </c>
      <c r="B20" s="194" t="s">
        <v>61</v>
      </c>
      <c r="C20" s="195"/>
    </row>
    <row r="21" spans="1:3" ht="18" customHeight="1" x14ac:dyDescent="0.25">
      <c r="A21" s="193" t="s">
        <v>21</v>
      </c>
      <c r="B21" s="194" t="s">
        <v>62</v>
      </c>
      <c r="C21" s="195"/>
    </row>
    <row r="22" spans="1:3" ht="18" customHeight="1" x14ac:dyDescent="0.25">
      <c r="A22" s="193">
        <v>3</v>
      </c>
      <c r="B22" s="194" t="s">
        <v>63</v>
      </c>
      <c r="C22" s="195"/>
    </row>
    <row r="23" spans="1:3" ht="18" customHeight="1" x14ac:dyDescent="0.25">
      <c r="A23" s="193" t="s">
        <v>25</v>
      </c>
      <c r="B23" s="194" t="s">
        <v>15</v>
      </c>
      <c r="C23" s="195"/>
    </row>
    <row r="24" spans="1:3" ht="18" customHeight="1" x14ac:dyDescent="0.25">
      <c r="A24" s="193" t="s">
        <v>26</v>
      </c>
      <c r="B24" s="194" t="s">
        <v>17</v>
      </c>
      <c r="C24" s="195"/>
    </row>
    <row r="25" spans="1:3" s="91" customFormat="1" ht="18" customHeight="1" x14ac:dyDescent="0.25">
      <c r="A25" s="196" t="s">
        <v>2</v>
      </c>
      <c r="B25" s="192" t="s">
        <v>27</v>
      </c>
      <c r="C25" s="197">
        <f>C33</f>
        <v>34215200</v>
      </c>
    </row>
    <row r="26" spans="1:3" s="91" customFormat="1" ht="18" customHeight="1" x14ac:dyDescent="0.25">
      <c r="A26" s="196">
        <v>1</v>
      </c>
      <c r="B26" s="192" t="s">
        <v>7</v>
      </c>
      <c r="C26" s="190"/>
    </row>
    <row r="27" spans="1:3" ht="18" customHeight="1" x14ac:dyDescent="0.25">
      <c r="A27" s="193" t="s">
        <v>14</v>
      </c>
      <c r="B27" s="194" t="s">
        <v>61</v>
      </c>
      <c r="C27" s="195"/>
    </row>
    <row r="28" spans="1:3" ht="18" customHeight="1" x14ac:dyDescent="0.25">
      <c r="A28" s="193" t="s">
        <v>16</v>
      </c>
      <c r="B28" s="194" t="s">
        <v>62</v>
      </c>
      <c r="C28" s="195"/>
    </row>
    <row r="29" spans="1:3" s="91" customFormat="1" ht="18" customHeight="1" x14ac:dyDescent="0.25">
      <c r="A29" s="196">
        <v>2</v>
      </c>
      <c r="B29" s="192" t="s">
        <v>40</v>
      </c>
      <c r="C29" s="190"/>
    </row>
    <row r="30" spans="1:3" ht="18" customHeight="1" x14ac:dyDescent="0.25">
      <c r="A30" s="193" t="s">
        <v>19</v>
      </c>
      <c r="B30" s="194" t="s">
        <v>28</v>
      </c>
      <c r="C30" s="195"/>
    </row>
    <row r="31" spans="1:3" ht="18" customHeight="1" x14ac:dyDescent="0.25">
      <c r="A31" s="193" t="s">
        <v>23</v>
      </c>
      <c r="B31" s="194" t="s">
        <v>64</v>
      </c>
      <c r="C31" s="195"/>
    </row>
    <row r="32" spans="1:3" ht="18" customHeight="1" x14ac:dyDescent="0.25">
      <c r="A32" s="193" t="s">
        <v>29</v>
      </c>
      <c r="B32" s="194" t="s">
        <v>22</v>
      </c>
      <c r="C32" s="195"/>
    </row>
    <row r="33" spans="1:3" s="91" customFormat="1" ht="18" customHeight="1" x14ac:dyDescent="0.25">
      <c r="A33" s="196">
        <v>3</v>
      </c>
      <c r="B33" s="192" t="s">
        <v>41</v>
      </c>
      <c r="C33" s="198">
        <f>C34+C35</f>
        <v>34215200</v>
      </c>
    </row>
    <row r="34" spans="1:3" ht="18" customHeight="1" x14ac:dyDescent="0.25">
      <c r="A34" s="193" t="s">
        <v>25</v>
      </c>
      <c r="B34" s="194" t="s">
        <v>60</v>
      </c>
      <c r="C34" s="199"/>
    </row>
    <row r="35" spans="1:3" ht="18" customHeight="1" x14ac:dyDescent="0.25">
      <c r="A35" s="193" t="s">
        <v>26</v>
      </c>
      <c r="B35" s="194" t="s">
        <v>22</v>
      </c>
      <c r="C35" s="199">
        <v>34215200</v>
      </c>
    </row>
    <row r="36" spans="1:3" s="91" customFormat="1" ht="18" customHeight="1" x14ac:dyDescent="0.25">
      <c r="A36" s="196">
        <v>4</v>
      </c>
      <c r="B36" s="192" t="s">
        <v>65</v>
      </c>
      <c r="C36" s="190"/>
    </row>
    <row r="37" spans="1:3" ht="9.6" customHeight="1" x14ac:dyDescent="0.25">
      <c r="A37" s="30"/>
      <c r="B37" s="31"/>
      <c r="C37" s="32"/>
    </row>
    <row r="38" spans="1:3" ht="15.75" x14ac:dyDescent="0.25">
      <c r="A38" s="25"/>
      <c r="C38" s="188"/>
    </row>
    <row r="39" spans="1:3" ht="15.75" x14ac:dyDescent="0.25">
      <c r="A39" s="25"/>
      <c r="C39" s="188"/>
    </row>
    <row r="40" spans="1:3" ht="15.75" x14ac:dyDescent="0.25">
      <c r="A40" s="25"/>
      <c r="C40" s="27"/>
    </row>
    <row r="41" spans="1:3" ht="15.75" x14ac:dyDescent="0.25">
      <c r="A41" s="25"/>
      <c r="C41" s="27"/>
    </row>
    <row r="42" spans="1:3" ht="15.75" x14ac:dyDescent="0.25">
      <c r="A42" s="25"/>
      <c r="C42" s="27"/>
    </row>
    <row r="43" spans="1:3" x14ac:dyDescent="0.25">
      <c r="C43" s="27"/>
    </row>
    <row r="44" spans="1:3" ht="18.75" x14ac:dyDescent="0.3">
      <c r="C44" s="189"/>
    </row>
  </sheetData>
  <mergeCells count="6">
    <mergeCell ref="A7:C7"/>
    <mergeCell ref="A1:C1"/>
    <mergeCell ref="A2:B2"/>
    <mergeCell ref="A3:B3"/>
    <mergeCell ref="A5:C5"/>
    <mergeCell ref="A6:C6"/>
  </mergeCells>
  <pageMargins left="0.46" right="0.28999999999999998" top="0.56999999999999995" bottom="0.15748031496062992" header="0.57999999999999996"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A5" sqref="A5:C5"/>
    </sheetView>
  </sheetViews>
  <sheetFormatPr defaultRowHeight="15" x14ac:dyDescent="0.25"/>
  <cols>
    <col min="1" max="1" width="8.42578125" customWidth="1"/>
    <col min="2" max="2" width="52.85546875" customWidth="1"/>
    <col min="3" max="3" width="32.28515625" customWidth="1"/>
  </cols>
  <sheetData>
    <row r="1" spans="1:3" s="36" customFormat="1" ht="18.75" x14ac:dyDescent="0.3">
      <c r="A1" s="208" t="s">
        <v>154</v>
      </c>
      <c r="B1" s="208"/>
      <c r="C1" s="208"/>
    </row>
    <row r="2" spans="1:3" ht="15.75" x14ac:dyDescent="0.25">
      <c r="A2" s="209" t="s">
        <v>112</v>
      </c>
      <c r="B2" s="209"/>
    </row>
    <row r="3" spans="1:3" ht="15.75" x14ac:dyDescent="0.25">
      <c r="A3" s="209" t="s">
        <v>106</v>
      </c>
      <c r="B3" s="209"/>
    </row>
    <row r="4" spans="1:3" ht="15.75" x14ac:dyDescent="0.25">
      <c r="A4" s="33"/>
      <c r="B4" s="33"/>
    </row>
    <row r="5" spans="1:3" ht="15.75" x14ac:dyDescent="0.25">
      <c r="A5" s="212" t="s">
        <v>188</v>
      </c>
      <c r="B5" s="212"/>
      <c r="C5" s="212"/>
    </row>
    <row r="6" spans="1:3" ht="21" customHeight="1" x14ac:dyDescent="0.25">
      <c r="A6" s="208" t="s">
        <v>185</v>
      </c>
      <c r="B6" s="208"/>
      <c r="C6" s="208"/>
    </row>
    <row r="7" spans="1:3" s="1" customFormat="1" ht="18" x14ac:dyDescent="0.25">
      <c r="A7" s="210" t="s">
        <v>11</v>
      </c>
      <c r="B7" s="210"/>
      <c r="C7" s="210"/>
    </row>
    <row r="8" spans="1:3" ht="9" customHeight="1" x14ac:dyDescent="0.25">
      <c r="B8" s="29"/>
    </row>
    <row r="9" spans="1:3" ht="15.75" x14ac:dyDescent="0.25">
      <c r="A9" s="14"/>
      <c r="C9" s="15" t="s">
        <v>57</v>
      </c>
    </row>
    <row r="10" spans="1:3" ht="23.25" customHeight="1" x14ac:dyDescent="0.25">
      <c r="A10" s="190" t="s">
        <v>58</v>
      </c>
      <c r="B10" s="190" t="s">
        <v>5</v>
      </c>
      <c r="C10" s="190" t="s">
        <v>8</v>
      </c>
    </row>
    <row r="11" spans="1:3" s="91" customFormat="1" ht="18" customHeight="1" x14ac:dyDescent="0.25">
      <c r="A11" s="191" t="s">
        <v>1</v>
      </c>
      <c r="B11" s="192" t="s">
        <v>12</v>
      </c>
      <c r="C11" s="190"/>
    </row>
    <row r="12" spans="1:3" ht="18" customHeight="1" x14ac:dyDescent="0.25">
      <c r="A12" s="193">
        <v>1</v>
      </c>
      <c r="B12" s="194" t="s">
        <v>59</v>
      </c>
      <c r="C12" s="195"/>
    </row>
    <row r="13" spans="1:3" ht="18" customHeight="1" x14ac:dyDescent="0.25">
      <c r="A13" s="193" t="s">
        <v>14</v>
      </c>
      <c r="B13" s="194" t="s">
        <v>15</v>
      </c>
      <c r="C13" s="195"/>
    </row>
    <row r="14" spans="1:3" ht="18" customHeight="1" x14ac:dyDescent="0.25">
      <c r="A14" s="193" t="s">
        <v>16</v>
      </c>
      <c r="B14" s="194" t="s">
        <v>82</v>
      </c>
      <c r="C14" s="195"/>
    </row>
    <row r="15" spans="1:3" ht="18" customHeight="1" x14ac:dyDescent="0.25">
      <c r="A15" s="193">
        <v>2</v>
      </c>
      <c r="B15" s="194" t="s">
        <v>18</v>
      </c>
      <c r="C15" s="195"/>
    </row>
    <row r="16" spans="1:3" ht="18" customHeight="1" x14ac:dyDescent="0.25">
      <c r="A16" s="193" t="s">
        <v>19</v>
      </c>
      <c r="B16" s="194" t="s">
        <v>83</v>
      </c>
      <c r="C16" s="195"/>
    </row>
    <row r="17" spans="1:3" ht="18" customHeight="1" x14ac:dyDescent="0.25">
      <c r="A17" s="193" t="s">
        <v>20</v>
      </c>
      <c r="B17" s="194" t="s">
        <v>43</v>
      </c>
      <c r="C17" s="195"/>
    </row>
    <row r="18" spans="1:3" ht="18" customHeight="1" x14ac:dyDescent="0.25">
      <c r="A18" s="193" t="s">
        <v>21</v>
      </c>
      <c r="B18" s="194" t="s">
        <v>22</v>
      </c>
      <c r="C18" s="195"/>
    </row>
    <row r="19" spans="1:3" ht="18" customHeight="1" x14ac:dyDescent="0.25">
      <c r="A19" s="193" t="s">
        <v>23</v>
      </c>
      <c r="B19" s="194" t="s">
        <v>7</v>
      </c>
      <c r="C19" s="195"/>
    </row>
    <row r="20" spans="1:3" ht="18" customHeight="1" x14ac:dyDescent="0.25">
      <c r="A20" s="193" t="s">
        <v>20</v>
      </c>
      <c r="B20" s="194" t="s">
        <v>61</v>
      </c>
      <c r="C20" s="195"/>
    </row>
    <row r="21" spans="1:3" ht="18" customHeight="1" x14ac:dyDescent="0.25">
      <c r="A21" s="193" t="s">
        <v>21</v>
      </c>
      <c r="B21" s="194" t="s">
        <v>62</v>
      </c>
      <c r="C21" s="195"/>
    </row>
    <row r="22" spans="1:3" ht="18" customHeight="1" x14ac:dyDescent="0.25">
      <c r="A22" s="193">
        <v>3</v>
      </c>
      <c r="B22" s="194" t="s">
        <v>63</v>
      </c>
      <c r="C22" s="195"/>
    </row>
    <row r="23" spans="1:3" ht="18" customHeight="1" x14ac:dyDescent="0.25">
      <c r="A23" s="193" t="s">
        <v>25</v>
      </c>
      <c r="B23" s="194" t="s">
        <v>15</v>
      </c>
      <c r="C23" s="195"/>
    </row>
    <row r="24" spans="1:3" ht="18" customHeight="1" x14ac:dyDescent="0.25">
      <c r="A24" s="193" t="s">
        <v>26</v>
      </c>
      <c r="B24" s="194" t="s">
        <v>17</v>
      </c>
      <c r="C24" s="195"/>
    </row>
    <row r="25" spans="1:3" s="91" customFormat="1" ht="18" customHeight="1" x14ac:dyDescent="0.25">
      <c r="A25" s="196" t="s">
        <v>2</v>
      </c>
      <c r="B25" s="192" t="s">
        <v>27</v>
      </c>
      <c r="C25" s="197">
        <f>C33</f>
        <v>20700000</v>
      </c>
    </row>
    <row r="26" spans="1:3" s="91" customFormat="1" ht="18" customHeight="1" x14ac:dyDescent="0.25">
      <c r="A26" s="196">
        <v>1</v>
      </c>
      <c r="B26" s="192" t="s">
        <v>7</v>
      </c>
      <c r="C26" s="190"/>
    </row>
    <row r="27" spans="1:3" ht="18" customHeight="1" x14ac:dyDescent="0.25">
      <c r="A27" s="193" t="s">
        <v>14</v>
      </c>
      <c r="B27" s="194" t="s">
        <v>61</v>
      </c>
      <c r="C27" s="195"/>
    </row>
    <row r="28" spans="1:3" ht="18" customHeight="1" x14ac:dyDescent="0.25">
      <c r="A28" s="193" t="s">
        <v>16</v>
      </c>
      <c r="B28" s="194" t="s">
        <v>62</v>
      </c>
      <c r="C28" s="195"/>
    </row>
    <row r="29" spans="1:3" s="91" customFormat="1" ht="18" customHeight="1" x14ac:dyDescent="0.25">
      <c r="A29" s="196">
        <v>2</v>
      </c>
      <c r="B29" s="192" t="s">
        <v>40</v>
      </c>
      <c r="C29" s="190"/>
    </row>
    <row r="30" spans="1:3" ht="18" customHeight="1" x14ac:dyDescent="0.25">
      <c r="A30" s="193" t="s">
        <v>19</v>
      </c>
      <c r="B30" s="194" t="s">
        <v>28</v>
      </c>
      <c r="C30" s="195"/>
    </row>
    <row r="31" spans="1:3" ht="18" customHeight="1" x14ac:dyDescent="0.25">
      <c r="A31" s="193" t="s">
        <v>23</v>
      </c>
      <c r="B31" s="194" t="s">
        <v>64</v>
      </c>
      <c r="C31" s="195"/>
    </row>
    <row r="32" spans="1:3" ht="18" customHeight="1" x14ac:dyDescent="0.25">
      <c r="A32" s="193" t="s">
        <v>29</v>
      </c>
      <c r="B32" s="194" t="s">
        <v>22</v>
      </c>
      <c r="C32" s="195"/>
    </row>
    <row r="33" spans="1:3" s="91" customFormat="1" ht="18" customHeight="1" x14ac:dyDescent="0.25">
      <c r="A33" s="196">
        <v>3</v>
      </c>
      <c r="B33" s="192" t="s">
        <v>41</v>
      </c>
      <c r="C33" s="198">
        <f>C34+C35</f>
        <v>20700000</v>
      </c>
    </row>
    <row r="34" spans="1:3" ht="18" customHeight="1" x14ac:dyDescent="0.25">
      <c r="A34" s="193" t="s">
        <v>25</v>
      </c>
      <c r="B34" s="194" t="s">
        <v>60</v>
      </c>
      <c r="C34" s="199"/>
    </row>
    <row r="35" spans="1:3" ht="18" customHeight="1" x14ac:dyDescent="0.25">
      <c r="A35" s="193" t="s">
        <v>26</v>
      </c>
      <c r="B35" s="194" t="s">
        <v>22</v>
      </c>
      <c r="C35" s="199">
        <v>20700000</v>
      </c>
    </row>
    <row r="36" spans="1:3" s="91" customFormat="1" ht="18" customHeight="1" x14ac:dyDescent="0.25">
      <c r="A36" s="196">
        <v>4</v>
      </c>
      <c r="B36" s="192" t="s">
        <v>65</v>
      </c>
      <c r="C36" s="190"/>
    </row>
    <row r="37" spans="1:3" ht="9.6" customHeight="1" x14ac:dyDescent="0.25">
      <c r="A37" s="30"/>
      <c r="B37" s="31"/>
      <c r="C37" s="32"/>
    </row>
    <row r="38" spans="1:3" ht="15.75" x14ac:dyDescent="0.25">
      <c r="A38" s="25"/>
      <c r="C38" s="188"/>
    </row>
    <row r="39" spans="1:3" ht="15.75" x14ac:dyDescent="0.25">
      <c r="A39" s="25"/>
      <c r="C39" s="188"/>
    </row>
    <row r="40" spans="1:3" ht="15.75" x14ac:dyDescent="0.25">
      <c r="A40" s="25"/>
      <c r="C40" s="27"/>
    </row>
    <row r="41" spans="1:3" ht="15.75" x14ac:dyDescent="0.25">
      <c r="A41" s="25"/>
      <c r="C41" s="27"/>
    </row>
    <row r="42" spans="1:3" ht="15.75" x14ac:dyDescent="0.25">
      <c r="A42" s="25"/>
      <c r="C42" s="27"/>
    </row>
    <row r="43" spans="1:3" x14ac:dyDescent="0.25">
      <c r="C43" s="27"/>
    </row>
    <row r="44" spans="1:3" ht="18.75" x14ac:dyDescent="0.3">
      <c r="C44" s="189"/>
    </row>
  </sheetData>
  <mergeCells count="6">
    <mergeCell ref="A7:C7"/>
    <mergeCell ref="A1:C1"/>
    <mergeCell ref="A2:B2"/>
    <mergeCell ref="A3:B3"/>
    <mergeCell ref="A5:C5"/>
    <mergeCell ref="A6:C6"/>
  </mergeCells>
  <pageMargins left="0.46" right="0.28999999999999998" top="0.56999999999999995" bottom="0.15748031496062992" header="0.57999999999999996"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2"/>
  <sheetViews>
    <sheetView view="pageBreakPreview" zoomScaleSheetLayoutView="100" workbookViewId="0">
      <selection activeCell="C37" sqref="C37"/>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7" width="27.28515625" style="1" customWidth="1"/>
    <col min="8" max="8" width="16.5703125" style="41" bestFit="1" customWidth="1"/>
    <col min="9" max="9" width="49.42578125" style="1" bestFit="1" customWidth="1"/>
    <col min="10" max="16384" width="9" style="1"/>
  </cols>
  <sheetData>
    <row r="1" spans="1:8" ht="18.75" x14ac:dyDescent="0.3">
      <c r="E1" s="226" t="s">
        <v>68</v>
      </c>
      <c r="F1" s="226"/>
    </row>
    <row r="2" spans="1:8" x14ac:dyDescent="0.25">
      <c r="A2" s="209" t="s">
        <v>112</v>
      </c>
      <c r="B2" s="209"/>
      <c r="C2" s="223" t="s">
        <v>37</v>
      </c>
      <c r="D2" s="223"/>
      <c r="E2" s="223"/>
      <c r="F2" s="223"/>
      <c r="G2" s="2"/>
      <c r="H2" s="96"/>
    </row>
    <row r="3" spans="1:8" ht="18.75" x14ac:dyDescent="0.3">
      <c r="A3" s="209" t="s">
        <v>157</v>
      </c>
      <c r="B3" s="209"/>
      <c r="C3" s="225" t="s">
        <v>38</v>
      </c>
      <c r="D3" s="225"/>
      <c r="E3" s="225"/>
      <c r="F3" s="225"/>
      <c r="G3" s="2"/>
      <c r="H3" s="96"/>
    </row>
    <row r="4" spans="1:8" ht="9.75" customHeight="1" x14ac:dyDescent="0.25">
      <c r="A4" s="35"/>
      <c r="B4" s="35"/>
      <c r="C4" s="221"/>
      <c r="D4" s="221"/>
      <c r="E4" s="221"/>
      <c r="F4" s="221"/>
      <c r="G4" s="2"/>
      <c r="H4" s="96"/>
    </row>
    <row r="5" spans="1:8" ht="18.75" x14ac:dyDescent="0.3">
      <c r="A5" s="35"/>
      <c r="B5" s="35"/>
      <c r="C5" s="222" t="s">
        <v>119</v>
      </c>
      <c r="D5" s="222"/>
      <c r="E5" s="222"/>
      <c r="F5" s="222"/>
      <c r="G5" s="2"/>
      <c r="H5" s="96"/>
    </row>
    <row r="6" spans="1:8" ht="30" customHeight="1" x14ac:dyDescent="0.25">
      <c r="A6" s="223" t="s">
        <v>116</v>
      </c>
      <c r="B6" s="223"/>
      <c r="C6" s="223"/>
      <c r="D6" s="223"/>
      <c r="E6" s="223"/>
      <c r="F6" s="223"/>
      <c r="G6" s="2"/>
      <c r="H6" s="96"/>
    </row>
    <row r="7" spans="1:8" ht="25.9" customHeight="1" x14ac:dyDescent="0.25">
      <c r="A7" s="208" t="s">
        <v>186</v>
      </c>
      <c r="B7" s="208"/>
      <c r="C7" s="208"/>
      <c r="D7" s="208"/>
      <c r="E7" s="208"/>
      <c r="F7" s="208"/>
    </row>
    <row r="8" spans="1:8" ht="48.6" customHeight="1" x14ac:dyDescent="0.25">
      <c r="A8" s="218" t="s">
        <v>39</v>
      </c>
      <c r="B8" s="224"/>
      <c r="C8" s="224"/>
      <c r="D8" s="224"/>
      <c r="E8" s="224"/>
      <c r="F8" s="224"/>
      <c r="G8" s="4"/>
      <c r="H8" s="96"/>
    </row>
    <row r="9" spans="1:8" ht="55.5" customHeight="1" x14ac:dyDescent="0.25">
      <c r="A9" s="216" t="s">
        <v>42</v>
      </c>
      <c r="B9" s="217"/>
      <c r="C9" s="217"/>
      <c r="D9" s="217"/>
      <c r="E9" s="217"/>
      <c r="F9" s="217"/>
      <c r="G9" s="4"/>
      <c r="H9" s="96"/>
    </row>
    <row r="10" spans="1:8" ht="42.6" customHeight="1" x14ac:dyDescent="0.25">
      <c r="A10" s="216" t="s">
        <v>118</v>
      </c>
      <c r="B10" s="216"/>
      <c r="C10" s="216"/>
      <c r="D10" s="216"/>
      <c r="E10" s="216"/>
      <c r="F10" s="216"/>
      <c r="G10" s="4"/>
      <c r="H10" s="96"/>
    </row>
    <row r="11" spans="1:8" ht="36.75" customHeight="1" x14ac:dyDescent="0.25">
      <c r="A11" s="218" t="s">
        <v>178</v>
      </c>
      <c r="B11" s="218"/>
      <c r="C11" s="218"/>
      <c r="D11" s="218"/>
      <c r="E11" s="218"/>
      <c r="F11" s="218"/>
      <c r="G11" s="4"/>
      <c r="H11" s="96"/>
    </row>
    <row r="12" spans="1:8" ht="21.75" customHeight="1" x14ac:dyDescent="0.25">
      <c r="A12" s="34"/>
      <c r="B12" s="34"/>
      <c r="C12" s="34"/>
      <c r="D12" s="34"/>
      <c r="E12" s="219" t="s">
        <v>67</v>
      </c>
      <c r="F12" s="219"/>
      <c r="G12" s="34"/>
      <c r="H12" s="96"/>
    </row>
    <row r="13" spans="1:8" s="8" customFormat="1" ht="83.45" customHeight="1" x14ac:dyDescent="0.25">
      <c r="A13" s="7" t="s">
        <v>6</v>
      </c>
      <c r="B13" s="5" t="s">
        <v>5</v>
      </c>
      <c r="C13" s="7" t="s">
        <v>117</v>
      </c>
      <c r="D13" s="7" t="s">
        <v>173</v>
      </c>
      <c r="E13" s="7" t="s">
        <v>79</v>
      </c>
      <c r="F13" s="7" t="s">
        <v>80</v>
      </c>
      <c r="G13" s="34"/>
      <c r="H13" s="97"/>
    </row>
    <row r="14" spans="1:8" x14ac:dyDescent="0.25">
      <c r="A14" s="6">
        <v>1</v>
      </c>
      <c r="B14" s="6">
        <v>2</v>
      </c>
      <c r="C14" s="6">
        <v>3</v>
      </c>
      <c r="D14" s="6">
        <v>4</v>
      </c>
      <c r="E14" s="6">
        <v>5</v>
      </c>
      <c r="F14" s="6">
        <v>6</v>
      </c>
      <c r="G14" s="2"/>
      <c r="H14" s="96"/>
    </row>
    <row r="15" spans="1:8" ht="20.45" customHeight="1" x14ac:dyDescent="0.25">
      <c r="A15" s="56" t="s">
        <v>0</v>
      </c>
      <c r="B15" s="57" t="s">
        <v>12</v>
      </c>
      <c r="C15" s="94">
        <f>C16</f>
        <v>0</v>
      </c>
      <c r="D15" s="94">
        <f>D16</f>
        <v>0</v>
      </c>
      <c r="E15" s="63"/>
      <c r="F15" s="107">
        <f t="shared" ref="F15" si="0">D15/G15</f>
        <v>0</v>
      </c>
      <c r="G15" s="113">
        <f>G16</f>
        <v>77163530</v>
      </c>
      <c r="H15" s="96"/>
    </row>
    <row r="16" spans="1:8" ht="20.45" customHeight="1" x14ac:dyDescent="0.25">
      <c r="A16" s="61" t="s">
        <v>1</v>
      </c>
      <c r="B16" s="62" t="s">
        <v>13</v>
      </c>
      <c r="C16" s="95">
        <f>C21</f>
        <v>0</v>
      </c>
      <c r="D16" s="95">
        <f>D21</f>
        <v>0</v>
      </c>
      <c r="E16" s="83"/>
      <c r="F16" s="107">
        <f>D16/G16</f>
        <v>0</v>
      </c>
      <c r="G16" s="113">
        <f>G21</f>
        <v>77163530</v>
      </c>
      <c r="H16" s="96"/>
    </row>
    <row r="17" spans="1:9" ht="20.45" customHeight="1" x14ac:dyDescent="0.25">
      <c r="A17" s="61">
        <v>1</v>
      </c>
      <c r="B17" s="166" t="s">
        <v>15</v>
      </c>
      <c r="C17" s="95"/>
      <c r="D17" s="95"/>
      <c r="E17" s="83"/>
      <c r="F17" s="107"/>
      <c r="G17" s="113"/>
      <c r="H17" s="96"/>
    </row>
    <row r="18" spans="1:9" ht="20.45" customHeight="1" x14ac:dyDescent="0.25">
      <c r="A18" s="61">
        <v>2</v>
      </c>
      <c r="B18" s="62" t="s">
        <v>17</v>
      </c>
      <c r="C18" s="95"/>
      <c r="D18" s="95"/>
      <c r="E18" s="83"/>
      <c r="F18" s="107"/>
      <c r="G18" s="113"/>
      <c r="H18" s="96"/>
    </row>
    <row r="19" spans="1:9" ht="20.45" customHeight="1" x14ac:dyDescent="0.25">
      <c r="A19" s="61">
        <v>3</v>
      </c>
      <c r="B19" s="62" t="s">
        <v>171</v>
      </c>
      <c r="C19" s="95"/>
      <c r="D19" s="95"/>
      <c r="E19" s="83"/>
      <c r="F19" s="107"/>
      <c r="G19" s="113"/>
      <c r="H19" s="96"/>
    </row>
    <row r="20" spans="1:9" ht="20.45" customHeight="1" x14ac:dyDescent="0.25">
      <c r="A20" s="169" t="s">
        <v>25</v>
      </c>
      <c r="B20" s="167" t="s">
        <v>43</v>
      </c>
      <c r="C20" s="95"/>
      <c r="D20" s="95"/>
      <c r="E20" s="83"/>
      <c r="F20" s="107"/>
      <c r="G20" s="113"/>
      <c r="H20" s="96"/>
    </row>
    <row r="21" spans="1:9" ht="20.45" customHeight="1" x14ac:dyDescent="0.25">
      <c r="A21" s="64" t="s">
        <v>26</v>
      </c>
      <c r="B21" s="167" t="s">
        <v>163</v>
      </c>
      <c r="C21" s="93"/>
      <c r="D21" s="93"/>
      <c r="E21" s="83"/>
      <c r="F21" s="107">
        <f>D21/G21</f>
        <v>0</v>
      </c>
      <c r="G21" s="112">
        <v>77163530</v>
      </c>
      <c r="H21" s="96"/>
    </row>
    <row r="22" spans="1:9" ht="20.45" customHeight="1" x14ac:dyDescent="0.25">
      <c r="A22" s="61" t="s">
        <v>2</v>
      </c>
      <c r="B22" s="62" t="s">
        <v>18</v>
      </c>
      <c r="C22" s="93"/>
      <c r="D22" s="93"/>
      <c r="E22" s="83"/>
      <c r="F22" s="12"/>
      <c r="G22" s="2"/>
      <c r="H22" s="96"/>
    </row>
    <row r="23" spans="1:9" ht="19.899999999999999" customHeight="1" x14ac:dyDescent="0.25">
      <c r="A23" s="43">
        <v>1</v>
      </c>
      <c r="B23" s="168" t="s">
        <v>165</v>
      </c>
      <c r="C23" s="93"/>
      <c r="D23" s="93"/>
      <c r="E23" s="83"/>
      <c r="F23" s="12"/>
      <c r="G23" s="2"/>
      <c r="H23" s="96"/>
    </row>
    <row r="24" spans="1:9" ht="19.899999999999999" customHeight="1" x14ac:dyDescent="0.25">
      <c r="A24" s="43">
        <v>2</v>
      </c>
      <c r="B24" s="168" t="s">
        <v>7</v>
      </c>
      <c r="C24" s="93"/>
      <c r="D24" s="93"/>
      <c r="E24" s="83"/>
      <c r="F24" s="12"/>
      <c r="G24" s="2"/>
      <c r="H24" s="96"/>
    </row>
    <row r="25" spans="1:9" ht="19.899999999999999" customHeight="1" x14ac:dyDescent="0.25">
      <c r="A25" s="13">
        <v>3</v>
      </c>
      <c r="B25" s="62" t="s">
        <v>172</v>
      </c>
      <c r="C25" s="93"/>
      <c r="D25" s="93"/>
      <c r="E25" s="83"/>
      <c r="F25" s="12"/>
      <c r="G25" s="2"/>
      <c r="H25" s="96"/>
    </row>
    <row r="26" spans="1:9" ht="19.899999999999999" customHeight="1" x14ac:dyDescent="0.25">
      <c r="A26" s="13" t="s">
        <v>25</v>
      </c>
      <c r="B26" s="167" t="s">
        <v>43</v>
      </c>
      <c r="C26" s="93"/>
      <c r="D26" s="93"/>
      <c r="E26" s="83"/>
      <c r="F26" s="12"/>
      <c r="G26" s="2"/>
      <c r="H26" s="96"/>
    </row>
    <row r="27" spans="1:9" ht="19.899999999999999" customHeight="1" x14ac:dyDescent="0.25">
      <c r="A27" s="13" t="s">
        <v>26</v>
      </c>
      <c r="B27" s="167" t="s">
        <v>163</v>
      </c>
      <c r="C27" s="93"/>
      <c r="D27" s="93"/>
      <c r="E27" s="83"/>
      <c r="F27" s="12"/>
      <c r="G27" s="2"/>
      <c r="H27" s="96"/>
    </row>
    <row r="28" spans="1:9" ht="21" customHeight="1" x14ac:dyDescent="0.25">
      <c r="A28" s="61" t="s">
        <v>3</v>
      </c>
      <c r="B28" s="62" t="s">
        <v>34</v>
      </c>
      <c r="C28" s="68"/>
      <c r="D28" s="68"/>
      <c r="E28" s="83"/>
      <c r="F28" s="12"/>
      <c r="G28" s="2"/>
      <c r="H28" s="96"/>
    </row>
    <row r="29" spans="1:9" ht="19.899999999999999" customHeight="1" x14ac:dyDescent="0.25">
      <c r="A29" s="43">
        <v>1</v>
      </c>
      <c r="B29" s="166" t="s">
        <v>15</v>
      </c>
      <c r="C29" s="93"/>
      <c r="D29" s="93"/>
      <c r="E29" s="83"/>
      <c r="F29" s="12"/>
      <c r="G29" s="2"/>
      <c r="H29" s="96"/>
    </row>
    <row r="30" spans="1:9" ht="19.899999999999999" customHeight="1" x14ac:dyDescent="0.25">
      <c r="A30" s="160">
        <v>2</v>
      </c>
      <c r="B30" s="144" t="s">
        <v>17</v>
      </c>
      <c r="C30" s="172"/>
      <c r="D30" s="172"/>
      <c r="E30" s="129"/>
      <c r="F30" s="159"/>
      <c r="G30" s="2"/>
      <c r="H30" s="96"/>
    </row>
    <row r="31" spans="1:9" ht="21.6" customHeight="1" x14ac:dyDescent="0.25">
      <c r="A31" s="154" t="s">
        <v>4</v>
      </c>
      <c r="B31" s="153" t="s">
        <v>27</v>
      </c>
      <c r="C31" s="175">
        <f>C32</f>
        <v>3224000000</v>
      </c>
      <c r="D31" s="175">
        <f>D32</f>
        <v>694157223</v>
      </c>
      <c r="E31" s="134">
        <f>D31/C31*100</f>
        <v>21.530931234491316</v>
      </c>
      <c r="F31" s="173"/>
      <c r="G31" s="2"/>
      <c r="H31" s="96"/>
    </row>
    <row r="32" spans="1:9" ht="21.6" customHeight="1" x14ac:dyDescent="0.25">
      <c r="A32" s="43" t="s">
        <v>1</v>
      </c>
      <c r="B32" s="62" t="s">
        <v>32</v>
      </c>
      <c r="C32" s="174">
        <f>C35</f>
        <v>3224000000</v>
      </c>
      <c r="D32" s="66">
        <f>D35</f>
        <v>694157223</v>
      </c>
      <c r="E32" s="83">
        <f>D32/C32*100</f>
        <v>21.530931234491316</v>
      </c>
      <c r="F32" s="107"/>
      <c r="G32" s="2" t="s">
        <v>81</v>
      </c>
      <c r="H32" s="96"/>
      <c r="I32" s="108" t="s">
        <v>41</v>
      </c>
    </row>
    <row r="33" spans="1:9" ht="21.6" customHeight="1" x14ac:dyDescent="0.25">
      <c r="A33" s="43">
        <v>1</v>
      </c>
      <c r="B33" s="62" t="s">
        <v>144</v>
      </c>
      <c r="C33" s="68"/>
      <c r="D33" s="68"/>
      <c r="E33" s="83"/>
      <c r="F33" s="107"/>
      <c r="G33" s="2"/>
      <c r="H33" s="96"/>
      <c r="I33" s="108" t="s">
        <v>60</v>
      </c>
    </row>
    <row r="34" spans="1:9" ht="25.5" customHeight="1" x14ac:dyDescent="0.25">
      <c r="A34" s="43">
        <v>2</v>
      </c>
      <c r="B34" s="62" t="s">
        <v>145</v>
      </c>
      <c r="C34" s="71"/>
      <c r="D34" s="71"/>
      <c r="E34" s="83"/>
      <c r="F34" s="12"/>
      <c r="G34" s="2"/>
      <c r="H34" s="96"/>
      <c r="I34" s="99" t="s">
        <v>44</v>
      </c>
    </row>
    <row r="35" spans="1:9" ht="31.5" x14ac:dyDescent="0.25">
      <c r="A35" s="43">
        <v>3</v>
      </c>
      <c r="B35" s="62" t="s">
        <v>146</v>
      </c>
      <c r="C35" s="74">
        <f>C36+C37</f>
        <v>3224000000</v>
      </c>
      <c r="D35" s="74">
        <f>D36+D37</f>
        <v>694157223</v>
      </c>
      <c r="E35" s="83">
        <f>D35/C35*100</f>
        <v>21.530931234491316</v>
      </c>
      <c r="F35" s="107"/>
      <c r="G35" s="2"/>
      <c r="H35" s="96"/>
      <c r="I35" s="100" t="s">
        <v>84</v>
      </c>
    </row>
    <row r="36" spans="1:9" ht="22.9" customHeight="1" x14ac:dyDescent="0.25">
      <c r="A36" s="13" t="s">
        <v>25</v>
      </c>
      <c r="B36" s="65" t="s">
        <v>60</v>
      </c>
      <c r="C36" s="170">
        <f>3020000000+'B2 Giam'!C34</f>
        <v>2999000000</v>
      </c>
      <c r="D36" s="170">
        <v>694157223</v>
      </c>
      <c r="E36" s="83">
        <f>D36/C36*100</f>
        <v>23.14628952984328</v>
      </c>
      <c r="F36" s="107"/>
      <c r="G36" s="2"/>
      <c r="H36" s="96"/>
      <c r="I36" s="101" t="s">
        <v>85</v>
      </c>
    </row>
    <row r="37" spans="1:9" ht="22.9" customHeight="1" x14ac:dyDescent="0.25">
      <c r="A37" s="13" t="s">
        <v>26</v>
      </c>
      <c r="B37" s="65" t="s">
        <v>22</v>
      </c>
      <c r="C37" s="74">
        <v>225000000</v>
      </c>
      <c r="D37" s="74"/>
      <c r="E37" s="83">
        <f>D37/C37*100</f>
        <v>0</v>
      </c>
      <c r="F37" s="107"/>
      <c r="G37" s="2"/>
      <c r="H37" s="96"/>
      <c r="I37" s="100" t="s">
        <v>86</v>
      </c>
    </row>
    <row r="38" spans="1:9" ht="21" customHeight="1" x14ac:dyDescent="0.25">
      <c r="A38" s="43">
        <v>4</v>
      </c>
      <c r="B38" s="62" t="s">
        <v>65</v>
      </c>
      <c r="C38" s="74"/>
      <c r="D38" s="74"/>
      <c r="E38" s="83"/>
      <c r="F38" s="107"/>
      <c r="G38" s="2"/>
      <c r="H38" s="96"/>
      <c r="I38" s="100" t="s">
        <v>87</v>
      </c>
    </row>
    <row r="39" spans="1:9" ht="21" customHeight="1" x14ac:dyDescent="0.25">
      <c r="A39" s="43">
        <v>5</v>
      </c>
      <c r="B39" s="62" t="s">
        <v>148</v>
      </c>
      <c r="C39" s="74"/>
      <c r="D39" s="74"/>
      <c r="E39" s="83"/>
      <c r="F39" s="107"/>
      <c r="G39" s="2"/>
      <c r="H39" s="96"/>
      <c r="I39" s="100" t="s">
        <v>88</v>
      </c>
    </row>
    <row r="40" spans="1:9" ht="21" customHeight="1" x14ac:dyDescent="0.25">
      <c r="A40" s="43">
        <v>6</v>
      </c>
      <c r="B40" s="62" t="s">
        <v>147</v>
      </c>
      <c r="C40" s="74"/>
      <c r="D40" s="74"/>
      <c r="E40" s="83"/>
      <c r="F40" s="107"/>
      <c r="G40" s="2"/>
      <c r="H40" s="96"/>
      <c r="I40" s="100" t="s">
        <v>89</v>
      </c>
    </row>
    <row r="41" spans="1:9" ht="21" customHeight="1" x14ac:dyDescent="0.25">
      <c r="A41" s="43">
        <v>7</v>
      </c>
      <c r="B41" s="62" t="s">
        <v>149</v>
      </c>
      <c r="C41" s="74"/>
      <c r="D41" s="74"/>
      <c r="E41" s="83"/>
      <c r="F41" s="107"/>
      <c r="G41" s="2"/>
      <c r="H41" s="96"/>
      <c r="I41" s="102" t="s">
        <v>90</v>
      </c>
    </row>
    <row r="42" spans="1:9" ht="22.15" customHeight="1" x14ac:dyDescent="0.25">
      <c r="A42" s="43">
        <v>8</v>
      </c>
      <c r="B42" s="62" t="s">
        <v>150</v>
      </c>
      <c r="C42" s="74"/>
      <c r="D42" s="74"/>
      <c r="E42" s="83"/>
      <c r="F42" s="107"/>
      <c r="G42" s="2"/>
      <c r="H42" s="96"/>
      <c r="I42" s="100" t="s">
        <v>51</v>
      </c>
    </row>
    <row r="43" spans="1:9" ht="30" customHeight="1" x14ac:dyDescent="0.25">
      <c r="A43" s="43">
        <v>9</v>
      </c>
      <c r="B43" s="62" t="s">
        <v>151</v>
      </c>
      <c r="C43" s="74"/>
      <c r="D43" s="74"/>
      <c r="E43" s="83"/>
      <c r="F43" s="107"/>
      <c r="G43" s="2"/>
      <c r="H43" s="96"/>
      <c r="I43" s="100" t="s">
        <v>91</v>
      </c>
    </row>
    <row r="44" spans="1:9" ht="21" customHeight="1" x14ac:dyDescent="0.25">
      <c r="A44" s="160">
        <v>10</v>
      </c>
      <c r="B44" s="144" t="s">
        <v>152</v>
      </c>
      <c r="C44" s="128"/>
      <c r="D44" s="128"/>
      <c r="E44" s="129"/>
      <c r="F44" s="171"/>
      <c r="G44" s="2"/>
      <c r="H44" s="96"/>
      <c r="I44" s="104" t="s">
        <v>92</v>
      </c>
    </row>
    <row r="46" spans="1:9" x14ac:dyDescent="0.25">
      <c r="D46" s="220" t="s">
        <v>66</v>
      </c>
      <c r="E46" s="220"/>
      <c r="F46" s="220"/>
    </row>
    <row r="47" spans="1:9" x14ac:dyDescent="0.25">
      <c r="D47" s="214"/>
      <c r="E47" s="214"/>
      <c r="F47" s="214"/>
    </row>
    <row r="48" spans="1:9" x14ac:dyDescent="0.25">
      <c r="D48" s="215"/>
      <c r="E48" s="215"/>
      <c r="F48" s="215"/>
    </row>
    <row r="49" spans="4:6" x14ac:dyDescent="0.25">
      <c r="D49" s="214"/>
      <c r="E49" s="214"/>
      <c r="F49" s="214"/>
    </row>
    <row r="52" spans="4:6" ht="18.75" x14ac:dyDescent="0.3">
      <c r="D52" s="213" t="s">
        <v>111</v>
      </c>
      <c r="E52" s="213"/>
      <c r="F52" s="213"/>
    </row>
  </sheetData>
  <mergeCells count="19">
    <mergeCell ref="A2:B2"/>
    <mergeCell ref="C2:F2"/>
    <mergeCell ref="A3:B3"/>
    <mergeCell ref="C3:F3"/>
    <mergeCell ref="E1:F1"/>
    <mergeCell ref="C4:F4"/>
    <mergeCell ref="C5:F5"/>
    <mergeCell ref="A6:F6"/>
    <mergeCell ref="A7:F7"/>
    <mergeCell ref="A8:F8"/>
    <mergeCell ref="D52:F52"/>
    <mergeCell ref="D47:F47"/>
    <mergeCell ref="D48:F48"/>
    <mergeCell ref="A9:F9"/>
    <mergeCell ref="A11:F11"/>
    <mergeCell ref="E12:F12"/>
    <mergeCell ref="D46:F46"/>
    <mergeCell ref="A10:F10"/>
    <mergeCell ref="D49:F49"/>
  </mergeCells>
  <pageMargins left="0.31496062992126" right="0" top="0.74" bottom="0.55118110236220497" header="0.31496062992126" footer="0.31496062992126"/>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I75"/>
  <sheetViews>
    <sheetView tabSelected="1" view="pageBreakPreview" topLeftCell="A4" zoomScaleSheetLayoutView="100" workbookViewId="0">
      <selection activeCell="A11" sqref="A11:F11"/>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7" width="20.85546875" style="1" customWidth="1"/>
    <col min="8" max="8" width="18.28515625" style="41" bestFit="1" customWidth="1"/>
    <col min="9" max="9" width="49.42578125" style="1" bestFit="1" customWidth="1"/>
    <col min="10" max="16384" width="9" style="1"/>
  </cols>
  <sheetData>
    <row r="1" spans="1:8" x14ac:dyDescent="0.25">
      <c r="B1" s="208" t="s">
        <v>136</v>
      </c>
      <c r="C1" s="208"/>
      <c r="D1" s="208"/>
      <c r="E1" s="208"/>
      <c r="F1" s="29"/>
    </row>
    <row r="2" spans="1:8" x14ac:dyDescent="0.25">
      <c r="A2" s="209" t="s">
        <v>112</v>
      </c>
      <c r="B2" s="209"/>
      <c r="C2" s="223" t="s">
        <v>37</v>
      </c>
      <c r="D2" s="223"/>
      <c r="E2" s="223"/>
      <c r="F2" s="223"/>
      <c r="G2" s="2"/>
      <c r="H2" s="96"/>
    </row>
    <row r="3" spans="1:8" ht="18.75" x14ac:dyDescent="0.3">
      <c r="A3" s="209" t="s">
        <v>157</v>
      </c>
      <c r="B3" s="209"/>
      <c r="C3" s="225" t="s">
        <v>38</v>
      </c>
      <c r="D3" s="225"/>
      <c r="E3" s="225"/>
      <c r="F3" s="225"/>
      <c r="G3" s="2"/>
      <c r="H3" s="96"/>
    </row>
    <row r="4" spans="1:8" ht="9.75" customHeight="1" x14ac:dyDescent="0.25">
      <c r="A4" s="35"/>
      <c r="B4" s="35"/>
      <c r="C4" s="221"/>
      <c r="D4" s="221"/>
      <c r="E4" s="221"/>
      <c r="F4" s="221"/>
      <c r="G4" s="2"/>
      <c r="H4" s="96"/>
    </row>
    <row r="5" spans="1:8" ht="18.75" x14ac:dyDescent="0.3">
      <c r="A5" s="35"/>
      <c r="B5" s="35"/>
      <c r="C5" s="222" t="s">
        <v>131</v>
      </c>
      <c r="D5" s="222"/>
      <c r="E5" s="222"/>
      <c r="F5" s="222"/>
      <c r="G5" s="2"/>
      <c r="H5" s="96"/>
    </row>
    <row r="6" spans="1:8" ht="30" customHeight="1" x14ac:dyDescent="0.25">
      <c r="A6" s="223" t="s">
        <v>135</v>
      </c>
      <c r="B6" s="223"/>
      <c r="C6" s="223"/>
      <c r="D6" s="223"/>
      <c r="E6" s="223"/>
      <c r="F6" s="223"/>
      <c r="G6" s="2"/>
      <c r="H6" s="96"/>
    </row>
    <row r="7" spans="1:8" ht="20.45" customHeight="1" x14ac:dyDescent="0.25">
      <c r="A7" s="208" t="s">
        <v>156</v>
      </c>
      <c r="B7" s="208"/>
      <c r="C7" s="208"/>
      <c r="D7" s="208"/>
      <c r="E7" s="208"/>
      <c r="F7" s="208"/>
    </row>
    <row r="8" spans="1:8" s="151" customFormat="1" ht="45" customHeight="1" x14ac:dyDescent="0.25">
      <c r="A8" s="216" t="s">
        <v>138</v>
      </c>
      <c r="B8" s="217"/>
      <c r="C8" s="217"/>
      <c r="D8" s="217"/>
      <c r="E8" s="217"/>
      <c r="F8" s="217"/>
      <c r="G8" s="149"/>
      <c r="H8" s="150"/>
    </row>
    <row r="9" spans="1:8" ht="60.6" customHeight="1" x14ac:dyDescent="0.25">
      <c r="A9" s="216" t="s">
        <v>137</v>
      </c>
      <c r="B9" s="217"/>
      <c r="C9" s="217"/>
      <c r="D9" s="217"/>
      <c r="E9" s="217"/>
      <c r="F9" s="217"/>
      <c r="G9" s="4"/>
      <c r="H9" s="96"/>
    </row>
    <row r="10" spans="1:8" ht="38.25" customHeight="1" x14ac:dyDescent="0.25">
      <c r="A10" s="216" t="s">
        <v>139</v>
      </c>
      <c r="B10" s="216"/>
      <c r="C10" s="216"/>
      <c r="D10" s="216"/>
      <c r="E10" s="216"/>
      <c r="F10" s="216"/>
      <c r="G10" s="4"/>
      <c r="H10" s="96"/>
    </row>
    <row r="11" spans="1:8" ht="36.75" customHeight="1" x14ac:dyDescent="0.25">
      <c r="A11" s="218"/>
      <c r="B11" s="218"/>
      <c r="C11" s="218"/>
      <c r="D11" s="218"/>
      <c r="E11" s="218"/>
      <c r="F11" s="218"/>
      <c r="G11" s="4"/>
      <c r="H11" s="96"/>
    </row>
    <row r="12" spans="1:8" ht="21.75" customHeight="1" x14ac:dyDescent="0.25">
      <c r="A12" s="34"/>
      <c r="B12" s="34"/>
      <c r="C12" s="34"/>
      <c r="D12" s="34"/>
      <c r="E12" s="219" t="s">
        <v>67</v>
      </c>
      <c r="F12" s="219"/>
      <c r="G12" s="34"/>
      <c r="H12" s="96"/>
    </row>
    <row r="13" spans="1:8" s="8" customFormat="1" ht="115.9" customHeight="1" x14ac:dyDescent="0.25">
      <c r="A13" s="7" t="s">
        <v>6</v>
      </c>
      <c r="B13" s="5" t="s">
        <v>5</v>
      </c>
      <c r="C13" s="7" t="s">
        <v>141</v>
      </c>
      <c r="D13" s="7" t="s">
        <v>174</v>
      </c>
      <c r="E13" s="7" t="s">
        <v>142</v>
      </c>
      <c r="F13" s="7" t="s">
        <v>143</v>
      </c>
      <c r="G13" s="125"/>
      <c r="H13" s="97"/>
    </row>
    <row r="14" spans="1:8" x14ac:dyDescent="0.25">
      <c r="A14" s="6">
        <v>1</v>
      </c>
      <c r="B14" s="6">
        <v>2</v>
      </c>
      <c r="C14" s="6">
        <v>3</v>
      </c>
      <c r="D14" s="6">
        <v>4</v>
      </c>
      <c r="E14" s="6">
        <v>5</v>
      </c>
      <c r="F14" s="6">
        <v>6</v>
      </c>
      <c r="G14" s="2"/>
      <c r="H14" s="96"/>
    </row>
    <row r="15" spans="1:8" ht="20.45" customHeight="1" x14ac:dyDescent="0.25">
      <c r="A15" s="56" t="s">
        <v>0</v>
      </c>
      <c r="B15" s="57" t="s">
        <v>12</v>
      </c>
      <c r="C15" s="94">
        <f>C16</f>
        <v>0</v>
      </c>
      <c r="D15" s="94">
        <f>D16</f>
        <v>0</v>
      </c>
      <c r="E15" s="63"/>
      <c r="F15" s="107">
        <f t="shared" ref="F15" si="0">D15/G15</f>
        <v>0</v>
      </c>
      <c r="G15" s="113">
        <f>G16</f>
        <v>77163530</v>
      </c>
      <c r="H15" s="96"/>
    </row>
    <row r="16" spans="1:8" ht="20.45" customHeight="1" x14ac:dyDescent="0.25">
      <c r="A16" s="61" t="s">
        <v>1</v>
      </c>
      <c r="B16" s="62" t="s">
        <v>13</v>
      </c>
      <c r="C16" s="95">
        <f>C21</f>
        <v>0</v>
      </c>
      <c r="D16" s="95">
        <f>D21</f>
        <v>0</v>
      </c>
      <c r="E16" s="83"/>
      <c r="F16" s="107">
        <f>D16/G16</f>
        <v>0</v>
      </c>
      <c r="G16" s="113">
        <f>G21</f>
        <v>77163530</v>
      </c>
      <c r="H16" s="96"/>
    </row>
    <row r="17" spans="1:9" ht="20.45" customHeight="1" x14ac:dyDescent="0.25">
      <c r="A17" s="61">
        <v>1</v>
      </c>
      <c r="B17" s="166" t="s">
        <v>15</v>
      </c>
      <c r="C17" s="95"/>
      <c r="D17" s="95"/>
      <c r="E17" s="83"/>
      <c r="F17" s="107"/>
      <c r="G17" s="113"/>
      <c r="H17" s="96"/>
    </row>
    <row r="18" spans="1:9" ht="20.45" customHeight="1" x14ac:dyDescent="0.25">
      <c r="A18" s="61">
        <v>2</v>
      </c>
      <c r="B18" s="62" t="s">
        <v>17</v>
      </c>
      <c r="C18" s="95"/>
      <c r="D18" s="95"/>
      <c r="E18" s="83"/>
      <c r="F18" s="107"/>
      <c r="G18" s="113"/>
      <c r="H18" s="96"/>
    </row>
    <row r="19" spans="1:9" ht="20.45" customHeight="1" x14ac:dyDescent="0.25">
      <c r="A19" s="61">
        <v>3</v>
      </c>
      <c r="B19" s="62" t="s">
        <v>171</v>
      </c>
      <c r="C19" s="95"/>
      <c r="D19" s="95"/>
      <c r="E19" s="83"/>
      <c r="F19" s="107"/>
      <c r="G19" s="113"/>
      <c r="H19" s="96"/>
    </row>
    <row r="20" spans="1:9" ht="20.45" customHeight="1" x14ac:dyDescent="0.25">
      <c r="A20" s="169" t="s">
        <v>25</v>
      </c>
      <c r="B20" s="167" t="s">
        <v>43</v>
      </c>
      <c r="C20" s="95"/>
      <c r="D20" s="95"/>
      <c r="E20" s="83"/>
      <c r="F20" s="107"/>
      <c r="G20" s="113"/>
      <c r="H20" s="96"/>
    </row>
    <row r="21" spans="1:9" ht="20.45" customHeight="1" x14ac:dyDescent="0.25">
      <c r="A21" s="64" t="s">
        <v>26</v>
      </c>
      <c r="B21" s="167" t="s">
        <v>163</v>
      </c>
      <c r="C21" s="93"/>
      <c r="D21" s="93"/>
      <c r="E21" s="83"/>
      <c r="F21" s="107">
        <f>D21/G21</f>
        <v>0</v>
      </c>
      <c r="G21" s="112">
        <v>77163530</v>
      </c>
      <c r="H21" s="96"/>
    </row>
    <row r="22" spans="1:9" ht="20.45" customHeight="1" x14ac:dyDescent="0.25">
      <c r="A22" s="61" t="s">
        <v>2</v>
      </c>
      <c r="B22" s="62" t="s">
        <v>18</v>
      </c>
      <c r="C22" s="93"/>
      <c r="D22" s="93"/>
      <c r="E22" s="83"/>
      <c r="F22" s="12"/>
      <c r="G22" s="2"/>
      <c r="H22" s="96"/>
    </row>
    <row r="23" spans="1:9" ht="19.899999999999999" customHeight="1" x14ac:dyDescent="0.25">
      <c r="A23" s="43">
        <v>1</v>
      </c>
      <c r="B23" s="168" t="s">
        <v>165</v>
      </c>
      <c r="C23" s="93"/>
      <c r="D23" s="93"/>
      <c r="E23" s="83"/>
      <c r="F23" s="12"/>
      <c r="G23" s="2"/>
      <c r="H23" s="96"/>
    </row>
    <row r="24" spans="1:9" ht="19.899999999999999" customHeight="1" x14ac:dyDescent="0.25">
      <c r="A24" s="43">
        <v>2</v>
      </c>
      <c r="B24" s="168" t="s">
        <v>7</v>
      </c>
      <c r="C24" s="93"/>
      <c r="D24" s="93"/>
      <c r="E24" s="83"/>
      <c r="F24" s="12"/>
      <c r="G24" s="2"/>
      <c r="H24" s="96"/>
    </row>
    <row r="25" spans="1:9" ht="19.899999999999999" customHeight="1" x14ac:dyDescent="0.25">
      <c r="A25" s="13">
        <v>3</v>
      </c>
      <c r="B25" s="62" t="s">
        <v>172</v>
      </c>
      <c r="C25" s="93"/>
      <c r="D25" s="93"/>
      <c r="E25" s="83"/>
      <c r="F25" s="12"/>
      <c r="G25" s="2"/>
      <c r="H25" s="96"/>
    </row>
    <row r="26" spans="1:9" ht="19.899999999999999" customHeight="1" x14ac:dyDescent="0.25">
      <c r="A26" s="13" t="s">
        <v>25</v>
      </c>
      <c r="B26" s="167" t="s">
        <v>43</v>
      </c>
      <c r="C26" s="93"/>
      <c r="D26" s="93"/>
      <c r="E26" s="83"/>
      <c r="F26" s="12"/>
      <c r="G26" s="2"/>
      <c r="H26" s="96"/>
    </row>
    <row r="27" spans="1:9" ht="19.899999999999999" customHeight="1" x14ac:dyDescent="0.25">
      <c r="A27" s="13" t="s">
        <v>26</v>
      </c>
      <c r="B27" s="167" t="s">
        <v>163</v>
      </c>
      <c r="C27" s="93"/>
      <c r="D27" s="93"/>
      <c r="E27" s="83"/>
      <c r="F27" s="12"/>
      <c r="G27" s="2"/>
      <c r="H27" s="96"/>
    </row>
    <row r="28" spans="1:9" ht="21" customHeight="1" x14ac:dyDescent="0.25">
      <c r="A28" s="61" t="s">
        <v>3</v>
      </c>
      <c r="B28" s="62" t="s">
        <v>34</v>
      </c>
      <c r="C28" s="12"/>
      <c r="D28" s="12"/>
      <c r="E28" s="83"/>
      <c r="F28" s="12"/>
      <c r="G28" s="2"/>
      <c r="H28" s="96"/>
    </row>
    <row r="29" spans="1:9" ht="19.899999999999999" customHeight="1" x14ac:dyDescent="0.25">
      <c r="A29" s="43">
        <v>1</v>
      </c>
      <c r="B29" s="166" t="s">
        <v>15</v>
      </c>
      <c r="C29" s="93"/>
      <c r="D29" s="93"/>
      <c r="E29" s="83"/>
      <c r="F29" s="12"/>
      <c r="G29" s="2"/>
      <c r="H29" s="96"/>
    </row>
    <row r="30" spans="1:9" ht="19.899999999999999" customHeight="1" x14ac:dyDescent="0.25">
      <c r="A30" s="160">
        <v>2</v>
      </c>
      <c r="B30" s="144" t="s">
        <v>17</v>
      </c>
      <c r="C30" s="172"/>
      <c r="D30" s="172"/>
      <c r="E30" s="129"/>
      <c r="F30" s="159"/>
      <c r="G30" s="2"/>
      <c r="H30" s="96"/>
    </row>
    <row r="31" spans="1:9" ht="21.6" customHeight="1" x14ac:dyDescent="0.25">
      <c r="A31" s="154" t="s">
        <v>4</v>
      </c>
      <c r="B31" s="153" t="s">
        <v>27</v>
      </c>
      <c r="C31" s="176">
        <f>C32</f>
        <v>3224000000</v>
      </c>
      <c r="D31" s="177">
        <f>D32</f>
        <v>796727628</v>
      </c>
      <c r="E31" s="134">
        <f>D31/C31*100</f>
        <v>24.712395409429281</v>
      </c>
      <c r="F31" s="173"/>
      <c r="G31" s="2"/>
      <c r="H31" s="96"/>
    </row>
    <row r="32" spans="1:9" ht="21.6" customHeight="1" x14ac:dyDescent="0.25">
      <c r="A32" s="43" t="s">
        <v>1</v>
      </c>
      <c r="B32" s="62" t="s">
        <v>32</v>
      </c>
      <c r="C32" s="66">
        <f>C35</f>
        <v>3224000000</v>
      </c>
      <c r="D32" s="67">
        <f>D35</f>
        <v>796727628</v>
      </c>
      <c r="E32" s="83">
        <f>D32/C32*100</f>
        <v>24.712395409429281</v>
      </c>
      <c r="F32" s="107"/>
      <c r="G32" s="2" t="s">
        <v>81</v>
      </c>
      <c r="H32" s="96"/>
      <c r="I32" s="108" t="s">
        <v>41</v>
      </c>
    </row>
    <row r="33" spans="1:9" ht="21.6" customHeight="1" x14ac:dyDescent="0.25">
      <c r="A33" s="43">
        <v>1</v>
      </c>
      <c r="B33" s="62" t="s">
        <v>144</v>
      </c>
      <c r="C33" s="68"/>
      <c r="D33" s="68"/>
      <c r="E33" s="83"/>
      <c r="F33" s="107"/>
      <c r="G33" s="2"/>
      <c r="H33" s="96"/>
      <c r="I33" s="108" t="s">
        <v>60</v>
      </c>
    </row>
    <row r="34" spans="1:9" ht="25.5" customHeight="1" x14ac:dyDescent="0.25">
      <c r="A34" s="43">
        <v>2</v>
      </c>
      <c r="B34" s="62" t="s">
        <v>145</v>
      </c>
      <c r="C34" s="71"/>
      <c r="D34" s="71"/>
      <c r="E34" s="83"/>
      <c r="F34" s="12"/>
      <c r="G34" s="2"/>
      <c r="H34" s="96"/>
      <c r="I34" s="99" t="s">
        <v>44</v>
      </c>
    </row>
    <row r="35" spans="1:9" ht="31.5" x14ac:dyDescent="0.25">
      <c r="A35" s="43">
        <v>3</v>
      </c>
      <c r="B35" s="62" t="s">
        <v>146</v>
      </c>
      <c r="C35" s="74">
        <f>C36+C37</f>
        <v>3224000000</v>
      </c>
      <c r="D35" s="74">
        <f>D36+D37</f>
        <v>796727628</v>
      </c>
      <c r="E35" s="83">
        <f>D35/C35*100</f>
        <v>24.712395409429281</v>
      </c>
      <c r="F35" s="107"/>
      <c r="G35" s="2"/>
      <c r="H35" s="96"/>
      <c r="I35" s="100" t="s">
        <v>84</v>
      </c>
    </row>
    <row r="36" spans="1:9" ht="22.9" customHeight="1" x14ac:dyDescent="0.25">
      <c r="A36" s="13" t="s">
        <v>25</v>
      </c>
      <c r="B36" s="65" t="s">
        <v>60</v>
      </c>
      <c r="C36" s="170">
        <f>'Biểu 3 Q1'!C36</f>
        <v>2999000000</v>
      </c>
      <c r="D36" s="170">
        <v>796727628</v>
      </c>
      <c r="E36" s="83">
        <f>D36/C36*100</f>
        <v>26.566443081027007</v>
      </c>
      <c r="F36" s="107"/>
      <c r="G36" s="2"/>
      <c r="H36" s="96"/>
      <c r="I36" s="101" t="s">
        <v>85</v>
      </c>
    </row>
    <row r="37" spans="1:9" ht="22.9" customHeight="1" x14ac:dyDescent="0.25">
      <c r="A37" s="13" t="s">
        <v>26</v>
      </c>
      <c r="B37" s="65" t="s">
        <v>22</v>
      </c>
      <c r="C37" s="74">
        <f>'Biểu 3 Q1'!C37</f>
        <v>225000000</v>
      </c>
      <c r="D37" s="74"/>
      <c r="E37" s="83">
        <f>D37/C37*100</f>
        <v>0</v>
      </c>
      <c r="F37" s="107"/>
      <c r="G37" s="2"/>
      <c r="H37" s="96"/>
      <c r="I37" s="100" t="s">
        <v>86</v>
      </c>
    </row>
    <row r="38" spans="1:9" ht="21" customHeight="1" x14ac:dyDescent="0.25">
      <c r="A38" s="43">
        <v>4</v>
      </c>
      <c r="B38" s="62" t="s">
        <v>65</v>
      </c>
      <c r="C38" s="74"/>
      <c r="D38" s="74"/>
      <c r="E38" s="83"/>
      <c r="F38" s="107"/>
      <c r="G38" s="2"/>
      <c r="H38" s="96"/>
      <c r="I38" s="100" t="s">
        <v>87</v>
      </c>
    </row>
    <row r="39" spans="1:9" ht="21" customHeight="1" x14ac:dyDescent="0.25">
      <c r="A39" s="43">
        <v>5</v>
      </c>
      <c r="B39" s="62" t="s">
        <v>148</v>
      </c>
      <c r="C39" s="74"/>
      <c r="D39" s="74"/>
      <c r="E39" s="83"/>
      <c r="F39" s="107"/>
      <c r="G39" s="2"/>
      <c r="H39" s="96"/>
      <c r="I39" s="100" t="s">
        <v>88</v>
      </c>
    </row>
    <row r="40" spans="1:9" ht="21" customHeight="1" x14ac:dyDescent="0.25">
      <c r="A40" s="43">
        <v>6</v>
      </c>
      <c r="B40" s="62" t="s">
        <v>147</v>
      </c>
      <c r="C40" s="74"/>
      <c r="D40" s="74"/>
      <c r="E40" s="83"/>
      <c r="F40" s="107"/>
      <c r="G40" s="2"/>
      <c r="H40" s="96"/>
      <c r="I40" s="100" t="s">
        <v>89</v>
      </c>
    </row>
    <row r="41" spans="1:9" ht="21" customHeight="1" x14ac:dyDescent="0.25">
      <c r="A41" s="43">
        <v>7</v>
      </c>
      <c r="B41" s="62" t="s">
        <v>149</v>
      </c>
      <c r="C41" s="74"/>
      <c r="D41" s="74"/>
      <c r="E41" s="83"/>
      <c r="F41" s="107"/>
      <c r="G41" s="2"/>
      <c r="H41" s="96"/>
      <c r="I41" s="102" t="s">
        <v>90</v>
      </c>
    </row>
    <row r="42" spans="1:9" ht="22.15" customHeight="1" x14ac:dyDescent="0.25">
      <c r="A42" s="43">
        <v>8</v>
      </c>
      <c r="B42" s="62" t="s">
        <v>150</v>
      </c>
      <c r="C42" s="74"/>
      <c r="D42" s="74"/>
      <c r="E42" s="83"/>
      <c r="F42" s="107"/>
      <c r="G42" s="2"/>
      <c r="H42" s="96"/>
      <c r="I42" s="100" t="s">
        <v>51</v>
      </c>
    </row>
    <row r="43" spans="1:9" ht="30" customHeight="1" x14ac:dyDescent="0.25">
      <c r="A43" s="43">
        <v>9</v>
      </c>
      <c r="B43" s="62" t="s">
        <v>151</v>
      </c>
      <c r="C43" s="74"/>
      <c r="D43" s="74"/>
      <c r="E43" s="83"/>
      <c r="F43" s="107"/>
      <c r="G43" s="2"/>
      <c r="H43" s="96"/>
      <c r="I43" s="100" t="s">
        <v>91</v>
      </c>
    </row>
    <row r="44" spans="1:9" ht="21" customHeight="1" x14ac:dyDescent="0.25">
      <c r="A44" s="160">
        <v>10</v>
      </c>
      <c r="B44" s="144" t="s">
        <v>152</v>
      </c>
      <c r="C44" s="128"/>
      <c r="D44" s="128"/>
      <c r="E44" s="129"/>
      <c r="F44" s="171"/>
      <c r="G44" s="2"/>
      <c r="H44" s="96"/>
      <c r="I44" s="104" t="s">
        <v>92</v>
      </c>
    </row>
    <row r="45" spans="1:9" ht="25.5" hidden="1" customHeight="1" x14ac:dyDescent="0.25">
      <c r="A45" s="69">
        <v>1</v>
      </c>
      <c r="B45" s="70" t="s">
        <v>69</v>
      </c>
      <c r="C45" s="71">
        <v>2894000000</v>
      </c>
      <c r="D45" s="71">
        <f>SUM(D46:D52)</f>
        <v>641042695</v>
      </c>
      <c r="E45" s="83"/>
      <c r="F45" s="111">
        <f t="shared" ref="F45:F62" si="1">D45/H45</f>
        <v>0.6179491921503123</v>
      </c>
      <c r="G45" s="2"/>
      <c r="H45" s="96">
        <v>1037371200</v>
      </c>
      <c r="I45" s="99" t="s">
        <v>44</v>
      </c>
    </row>
    <row r="46" spans="1:9" ht="25.5" hidden="1" customHeight="1" x14ac:dyDescent="0.25">
      <c r="A46" s="72"/>
      <c r="B46" s="73" t="s">
        <v>45</v>
      </c>
      <c r="C46" s="74">
        <f>'Biểu 3 Q1'!C35</f>
        <v>3224000000</v>
      </c>
      <c r="D46" s="74">
        <v>309785901</v>
      </c>
      <c r="E46" s="83">
        <f>D46/C46*100</f>
        <v>9.6087438275434245</v>
      </c>
      <c r="F46" s="111">
        <f t="shared" si="1"/>
        <v>0.83482983706602976</v>
      </c>
      <c r="G46" s="2"/>
      <c r="H46" s="96">
        <v>371076700</v>
      </c>
      <c r="I46" s="100" t="s">
        <v>84</v>
      </c>
    </row>
    <row r="47" spans="1:9" ht="33" hidden="1" customHeight="1" x14ac:dyDescent="0.25">
      <c r="A47" s="72"/>
      <c r="B47" s="75" t="s">
        <v>70</v>
      </c>
      <c r="C47" s="74">
        <f>'Biểu 3 Q1'!C36</f>
        <v>2999000000</v>
      </c>
      <c r="D47" s="76"/>
      <c r="E47" s="83"/>
      <c r="F47" s="111">
        <f t="shared" si="1"/>
        <v>0</v>
      </c>
      <c r="G47" s="2"/>
      <c r="H47" s="96">
        <v>256467300</v>
      </c>
      <c r="I47" s="101" t="s">
        <v>85</v>
      </c>
    </row>
    <row r="48" spans="1:9" ht="25.5" hidden="1" customHeight="1" x14ac:dyDescent="0.25">
      <c r="A48" s="72"/>
      <c r="B48" s="73" t="s">
        <v>46</v>
      </c>
      <c r="C48" s="74">
        <f>'Biểu 3 Q1'!C37</f>
        <v>225000000</v>
      </c>
      <c r="D48" s="74">
        <v>243772814</v>
      </c>
      <c r="E48" s="83">
        <f>D48/C48*100</f>
        <v>108.34347288888888</v>
      </c>
      <c r="F48" s="111">
        <f t="shared" si="1"/>
        <v>0.9531068924194529</v>
      </c>
      <c r="G48" s="2"/>
      <c r="H48" s="96">
        <v>255766500</v>
      </c>
      <c r="I48" s="100" t="s">
        <v>86</v>
      </c>
    </row>
    <row r="49" spans="1:9" ht="25.5" hidden="1" customHeight="1" x14ac:dyDescent="0.25">
      <c r="A49" s="72"/>
      <c r="B49" s="73" t="s">
        <v>47</v>
      </c>
      <c r="C49" s="74">
        <f>'Biểu 3 Q1'!C38</f>
        <v>0</v>
      </c>
      <c r="D49" s="74"/>
      <c r="E49" s="83" t="e">
        <f t="shared" ref="E49:E67" si="2">D49/C49*100</f>
        <v>#DIV/0!</v>
      </c>
      <c r="F49" s="111"/>
      <c r="G49" s="2"/>
      <c r="H49" s="96"/>
      <c r="I49" s="100" t="s">
        <v>87</v>
      </c>
    </row>
    <row r="50" spans="1:9" ht="25.5" hidden="1" customHeight="1" x14ac:dyDescent="0.25">
      <c r="A50" s="126"/>
      <c r="B50" s="127" t="s">
        <v>48</v>
      </c>
      <c r="C50" s="128">
        <f>'Biểu 3 Q1'!C39</f>
        <v>0</v>
      </c>
      <c r="D50" s="128"/>
      <c r="E50" s="129" t="e">
        <f t="shared" si="2"/>
        <v>#DIV/0!</v>
      </c>
      <c r="F50" s="130"/>
      <c r="G50" s="2"/>
      <c r="H50" s="96"/>
      <c r="I50" s="100" t="s">
        <v>88</v>
      </c>
    </row>
    <row r="51" spans="1:9" ht="25.5" hidden="1" customHeight="1" x14ac:dyDescent="0.25">
      <c r="A51" s="131"/>
      <c r="B51" s="132" t="s">
        <v>49</v>
      </c>
      <c r="C51" s="133">
        <f>'Biểu 3 Q1'!C40</f>
        <v>0</v>
      </c>
      <c r="D51" s="133">
        <v>82268980</v>
      </c>
      <c r="E51" s="134" t="e">
        <f t="shared" si="2"/>
        <v>#DIV/0!</v>
      </c>
      <c r="F51" s="135">
        <f t="shared" si="1"/>
        <v>0.53400367517478498</v>
      </c>
      <c r="G51" s="2"/>
      <c r="H51" s="96">
        <v>154060700</v>
      </c>
      <c r="I51" s="100" t="s">
        <v>89</v>
      </c>
    </row>
    <row r="52" spans="1:9" ht="33.6" hidden="1" customHeight="1" x14ac:dyDescent="0.25">
      <c r="A52" s="72"/>
      <c r="B52" s="85" t="s">
        <v>50</v>
      </c>
      <c r="C52" s="74">
        <f>'Biểu 3 Q1'!C41</f>
        <v>0</v>
      </c>
      <c r="D52" s="74">
        <v>5215000</v>
      </c>
      <c r="E52" s="83"/>
      <c r="F52" s="111"/>
      <c r="G52" s="2"/>
      <c r="H52" s="96"/>
      <c r="I52" s="102" t="s">
        <v>90</v>
      </c>
    </row>
    <row r="53" spans="1:9" ht="25.5" hidden="1" customHeight="1" x14ac:dyDescent="0.25">
      <c r="A53" s="69">
        <v>2</v>
      </c>
      <c r="B53" s="70" t="s">
        <v>51</v>
      </c>
      <c r="C53" s="71">
        <v>580000000</v>
      </c>
      <c r="D53" s="71">
        <f>SUM(D54:D63)</f>
        <v>155333933</v>
      </c>
      <c r="E53" s="83">
        <f t="shared" si="2"/>
        <v>26.781712586206897</v>
      </c>
      <c r="F53" s="111">
        <f t="shared" si="1"/>
        <v>0.48992823201505215</v>
      </c>
      <c r="G53" s="2"/>
      <c r="H53" s="96">
        <v>317054464</v>
      </c>
      <c r="I53" s="99" t="s">
        <v>51</v>
      </c>
    </row>
    <row r="54" spans="1:9" ht="25.5" hidden="1" customHeight="1" x14ac:dyDescent="0.25">
      <c r="A54" s="72"/>
      <c r="B54" s="77" t="s">
        <v>71</v>
      </c>
      <c r="C54" s="74">
        <f>'Biểu 3 Q1'!C43</f>
        <v>0</v>
      </c>
      <c r="D54" s="74">
        <v>7442933</v>
      </c>
      <c r="E54" s="83" t="e">
        <f t="shared" si="2"/>
        <v>#DIV/0!</v>
      </c>
      <c r="F54" s="111">
        <f t="shared" si="1"/>
        <v>0.39776757552093966</v>
      </c>
      <c r="G54" s="2"/>
      <c r="H54" s="96">
        <v>18711764</v>
      </c>
      <c r="I54" s="103" t="s">
        <v>91</v>
      </c>
    </row>
    <row r="55" spans="1:9" ht="25.5" hidden="1" customHeight="1" x14ac:dyDescent="0.25">
      <c r="A55" s="72"/>
      <c r="B55" s="77" t="s">
        <v>72</v>
      </c>
      <c r="C55" s="74">
        <f>'Biểu 3 Q1'!C44</f>
        <v>0</v>
      </c>
      <c r="D55" s="74">
        <v>7110000</v>
      </c>
      <c r="E55" s="83" t="e">
        <f t="shared" si="2"/>
        <v>#DIV/0!</v>
      </c>
      <c r="F55" s="111">
        <f t="shared" si="1"/>
        <v>0.13907090464547678</v>
      </c>
      <c r="G55" s="2"/>
      <c r="H55" s="96">
        <v>51125000</v>
      </c>
      <c r="I55" s="104" t="s">
        <v>92</v>
      </c>
    </row>
    <row r="56" spans="1:9" ht="25.5" hidden="1" customHeight="1" x14ac:dyDescent="0.25">
      <c r="A56" s="72"/>
      <c r="B56" s="77" t="s">
        <v>73</v>
      </c>
      <c r="C56" s="74" t="e">
        <f>'Biểu 3 Q1'!#REF!</f>
        <v>#REF!</v>
      </c>
      <c r="D56" s="74">
        <v>3341800</v>
      </c>
      <c r="E56" s="83" t="e">
        <f t="shared" si="2"/>
        <v>#REF!</v>
      </c>
      <c r="F56" s="111">
        <f t="shared" si="1"/>
        <v>31.319587628865978</v>
      </c>
      <c r="G56" s="2"/>
      <c r="H56" s="96">
        <v>106700</v>
      </c>
      <c r="I56" s="103" t="s">
        <v>93</v>
      </c>
    </row>
    <row r="57" spans="1:9" ht="25.5" hidden="1" customHeight="1" x14ac:dyDescent="0.25">
      <c r="A57" s="72"/>
      <c r="B57" s="77" t="s">
        <v>74</v>
      </c>
      <c r="C57" s="74" t="e">
        <f>'Biểu 3 Q1'!#REF!</f>
        <v>#REF!</v>
      </c>
      <c r="D57" s="74"/>
      <c r="E57" s="83" t="e">
        <f t="shared" si="2"/>
        <v>#REF!</v>
      </c>
      <c r="F57" s="111"/>
      <c r="G57" s="2"/>
      <c r="H57" s="96"/>
      <c r="I57" s="104" t="s">
        <v>94</v>
      </c>
    </row>
    <row r="58" spans="1:9" ht="25.5" hidden="1" customHeight="1" x14ac:dyDescent="0.25">
      <c r="A58" s="72"/>
      <c r="B58" s="77" t="s">
        <v>75</v>
      </c>
      <c r="C58" s="74" t="e">
        <f>'Biểu 3 Q1'!#REF!</f>
        <v>#REF!</v>
      </c>
      <c r="D58" s="74">
        <v>3000000</v>
      </c>
      <c r="E58" s="83" t="e">
        <f t="shared" si="2"/>
        <v>#REF!</v>
      </c>
      <c r="F58" s="111">
        <f t="shared" si="1"/>
        <v>0.45180722891566266</v>
      </c>
      <c r="G58" s="2"/>
      <c r="H58" s="96">
        <v>6640000</v>
      </c>
      <c r="I58" s="104" t="s">
        <v>95</v>
      </c>
    </row>
    <row r="59" spans="1:9" ht="25.5" hidden="1" customHeight="1" x14ac:dyDescent="0.25">
      <c r="A59" s="72"/>
      <c r="B59" s="77" t="s">
        <v>76</v>
      </c>
      <c r="C59" s="74" t="e">
        <f>'Biểu 3 Q1'!#REF!</f>
        <v>#REF!</v>
      </c>
      <c r="D59" s="74">
        <v>12784200</v>
      </c>
      <c r="E59" s="83" t="e">
        <f t="shared" si="2"/>
        <v>#REF!</v>
      </c>
      <c r="F59" s="111">
        <f t="shared" si="1"/>
        <v>0.58794150110375276</v>
      </c>
      <c r="G59" s="2"/>
      <c r="H59" s="96">
        <v>21744000</v>
      </c>
      <c r="I59" s="104" t="s">
        <v>96</v>
      </c>
    </row>
    <row r="60" spans="1:9" ht="45.75" hidden="1" customHeight="1" x14ac:dyDescent="0.25">
      <c r="A60" s="72"/>
      <c r="B60" s="75" t="s">
        <v>77</v>
      </c>
      <c r="C60" s="74" t="e">
        <f>'Biểu 3 Q1'!#REF!</f>
        <v>#REF!</v>
      </c>
      <c r="D60" s="74">
        <v>46766000</v>
      </c>
      <c r="E60" s="83" t="e">
        <f t="shared" si="2"/>
        <v>#REF!</v>
      </c>
      <c r="F60" s="111">
        <f t="shared" si="1"/>
        <v>0.27429382507507505</v>
      </c>
      <c r="G60" s="2"/>
      <c r="H60" s="96">
        <v>170496000</v>
      </c>
      <c r="I60" s="103" t="s">
        <v>97</v>
      </c>
    </row>
    <row r="61" spans="1:9" ht="31.5" hidden="1" customHeight="1" x14ac:dyDescent="0.25">
      <c r="A61" s="72"/>
      <c r="B61" s="75" t="s">
        <v>52</v>
      </c>
      <c r="C61" s="74" t="e">
        <f>'Biểu 3 Q1'!#REF!</f>
        <v>#REF!</v>
      </c>
      <c r="D61" s="74"/>
      <c r="E61" s="83">
        <v>128</v>
      </c>
      <c r="F61" s="111" t="e">
        <f t="shared" si="1"/>
        <v>#DIV/0!</v>
      </c>
      <c r="G61" s="2"/>
      <c r="H61" s="96">
        <v>0</v>
      </c>
      <c r="I61" s="102" t="s">
        <v>98</v>
      </c>
    </row>
    <row r="62" spans="1:9" ht="31.5" hidden="1" x14ac:dyDescent="0.25">
      <c r="A62" s="72"/>
      <c r="B62" s="78" t="s">
        <v>78</v>
      </c>
      <c r="C62" s="74" t="e">
        <f>'Biểu 3 Q1'!#REF!</f>
        <v>#REF!</v>
      </c>
      <c r="D62" s="74">
        <v>74889000</v>
      </c>
      <c r="E62" s="83" t="e">
        <f t="shared" si="2"/>
        <v>#REF!</v>
      </c>
      <c r="F62" s="111">
        <f t="shared" si="1"/>
        <v>1.552715058779623</v>
      </c>
      <c r="G62" s="2"/>
      <c r="H62" s="96">
        <v>48231000</v>
      </c>
      <c r="I62" s="105" t="s">
        <v>99</v>
      </c>
    </row>
    <row r="63" spans="1:9" ht="25.5" hidden="1" customHeight="1" x14ac:dyDescent="0.25">
      <c r="A63" s="69"/>
      <c r="B63" s="73" t="s">
        <v>53</v>
      </c>
      <c r="C63" s="74" t="e">
        <f>'Biểu 3 Q1'!#REF!</f>
        <v>#REF!</v>
      </c>
      <c r="D63" s="74"/>
      <c r="E63" s="83" t="e">
        <f t="shared" si="2"/>
        <v>#REF!</v>
      </c>
      <c r="F63" s="111">
        <f>D63/H63</f>
        <v>0</v>
      </c>
      <c r="G63" s="2"/>
      <c r="H63" s="96">
        <v>12000000</v>
      </c>
      <c r="I63" s="106" t="s">
        <v>100</v>
      </c>
    </row>
    <row r="64" spans="1:9" ht="25.5" hidden="1" customHeight="1" x14ac:dyDescent="0.25">
      <c r="A64" s="69">
        <v>3</v>
      </c>
      <c r="B64" s="70" t="s">
        <v>54</v>
      </c>
      <c r="C64" s="71">
        <v>20000000</v>
      </c>
      <c r="D64" s="71">
        <f>D65</f>
        <v>351000</v>
      </c>
      <c r="E64" s="83">
        <f t="shared" si="2"/>
        <v>1.7549999999999999</v>
      </c>
      <c r="F64" s="111">
        <f>D64/H64</f>
        <v>4.8393034160518732E-3</v>
      </c>
      <c r="G64" s="2"/>
      <c r="H64" s="96">
        <v>72531100</v>
      </c>
      <c r="I64" s="106" t="s">
        <v>101</v>
      </c>
    </row>
    <row r="65" spans="1:9" ht="25.5" hidden="1" customHeight="1" x14ac:dyDescent="0.25">
      <c r="A65" s="79"/>
      <c r="B65" s="73" t="s">
        <v>55</v>
      </c>
      <c r="C65" s="74" t="e">
        <f>'Biểu 3 Q1'!#REF!</f>
        <v>#REF!</v>
      </c>
      <c r="D65" s="74">
        <v>351000</v>
      </c>
      <c r="E65" s="83" t="e">
        <f t="shared" si="2"/>
        <v>#REF!</v>
      </c>
      <c r="F65" s="111">
        <f>D65/H64</f>
        <v>4.8393034160518732E-3</v>
      </c>
      <c r="G65" s="2"/>
      <c r="H65" s="98">
        <v>72531100</v>
      </c>
      <c r="I65" s="105" t="s">
        <v>102</v>
      </c>
    </row>
    <row r="66" spans="1:9" s="40" customFormat="1" ht="25.5" hidden="1" customHeight="1" x14ac:dyDescent="0.25">
      <c r="A66" s="61" t="s">
        <v>16</v>
      </c>
      <c r="B66" s="62" t="s">
        <v>24</v>
      </c>
      <c r="C66" s="80">
        <f>C67</f>
        <v>250000000</v>
      </c>
      <c r="D66" s="81"/>
      <c r="E66" s="83">
        <f t="shared" si="2"/>
        <v>0</v>
      </c>
      <c r="F66" s="84"/>
      <c r="G66" s="39"/>
      <c r="I66" s="100" t="s">
        <v>103</v>
      </c>
    </row>
    <row r="67" spans="1:9" ht="54" hidden="1" customHeight="1" x14ac:dyDescent="0.25">
      <c r="A67" s="58"/>
      <c r="B67" s="59" t="s">
        <v>77</v>
      </c>
      <c r="C67" s="60">
        <v>250000000</v>
      </c>
      <c r="D67" s="60"/>
      <c r="E67" s="82">
        <f t="shared" si="2"/>
        <v>0</v>
      </c>
      <c r="F67" s="110"/>
      <c r="G67" s="2"/>
      <c r="H67" s="96"/>
    </row>
    <row r="68" spans="1:9" ht="18.75" x14ac:dyDescent="0.3">
      <c r="C68" s="222"/>
      <c r="D68" s="222"/>
      <c r="E68" s="222"/>
      <c r="F68" s="222"/>
    </row>
    <row r="69" spans="1:9" x14ac:dyDescent="0.25">
      <c r="D69" s="220" t="s">
        <v>66</v>
      </c>
      <c r="E69" s="220"/>
      <c r="F69" s="220"/>
    </row>
    <row r="70" spans="1:9" x14ac:dyDescent="0.25">
      <c r="D70" s="214"/>
      <c r="E70" s="214"/>
      <c r="F70" s="214"/>
    </row>
    <row r="71" spans="1:9" x14ac:dyDescent="0.25">
      <c r="D71" s="215"/>
      <c r="E71" s="215"/>
      <c r="F71" s="215"/>
    </row>
    <row r="72" spans="1:9" x14ac:dyDescent="0.25">
      <c r="D72" s="214"/>
      <c r="E72" s="214"/>
      <c r="F72" s="214"/>
    </row>
    <row r="75" spans="1:9" ht="18.75" x14ac:dyDescent="0.3">
      <c r="D75" s="213" t="s">
        <v>111</v>
      </c>
      <c r="E75" s="213"/>
      <c r="F75" s="213"/>
    </row>
  </sheetData>
  <mergeCells count="20">
    <mergeCell ref="A10:F10"/>
    <mergeCell ref="C4:F4"/>
    <mergeCell ref="A2:B2"/>
    <mergeCell ref="C2:F2"/>
    <mergeCell ref="A3:B3"/>
    <mergeCell ref="C3:F3"/>
    <mergeCell ref="D75:F75"/>
    <mergeCell ref="C68:F68"/>
    <mergeCell ref="B1:E1"/>
    <mergeCell ref="D69:F69"/>
    <mergeCell ref="D70:F70"/>
    <mergeCell ref="D71:F71"/>
    <mergeCell ref="D72:F72"/>
    <mergeCell ref="C5:F5"/>
    <mergeCell ref="A6:F6"/>
    <mergeCell ref="A7:F7"/>
    <mergeCell ref="A8:F8"/>
    <mergeCell ref="A9:F9"/>
    <mergeCell ref="A11:F11"/>
    <mergeCell ref="E12:F12"/>
  </mergeCells>
  <pageMargins left="0.31496062992126" right="0" top="0.64" bottom="0.55118110236220497" header="0.31496062992126" footer="0.31496062992126"/>
  <pageSetup paperSize="9" scale="9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Bieu 2 đầu năm</vt:lpstr>
      <vt:lpstr>B2 Giam</vt:lpstr>
      <vt:lpstr>B2 Đ1</vt:lpstr>
      <vt:lpstr>B2 Đ2</vt:lpstr>
      <vt:lpstr>B2 Đ3</vt:lpstr>
      <vt:lpstr>B2 Đ4</vt:lpstr>
      <vt:lpstr>B2 Đ5</vt:lpstr>
      <vt:lpstr>Biểu 3 Q1</vt:lpstr>
      <vt:lpstr>Bieu 3 Q2</vt:lpstr>
      <vt:lpstr>Bieu 3 6 tháng</vt:lpstr>
      <vt:lpstr>Bieu 3 Q3</vt:lpstr>
      <vt:lpstr>Bieu 3 9 tháng</vt:lpstr>
      <vt:lpstr>Bieu 3 Q4</vt:lpstr>
      <vt:lpstr>Bieu 4 QT 2021</vt:lpstr>
      <vt:lpstr>Bieu 4 Thu ngoai</vt:lpstr>
      <vt:lpstr>'Bieu 4 Thu ngoai'!Print_Area</vt:lpstr>
      <vt:lpstr>'Bieu 2 đầu năm'!Print_Titles</vt:lpstr>
      <vt:lpstr>'Bieu 3 6 tháng'!Print_Titles</vt:lpstr>
      <vt:lpstr>'Bieu 3 9 tháng'!Print_Titles</vt:lpstr>
      <vt:lpstr>'Biểu 3 Q1'!Print_Titles</vt:lpstr>
      <vt:lpstr>'Bieu 3 Q2'!Print_Titles</vt:lpstr>
      <vt:lpstr>'Bieu 3 Q3'!Print_Titles</vt:lpstr>
      <vt:lpstr>'Bieu 3 Q4'!Print_Titles</vt:lpstr>
      <vt:lpstr>'Bieu 4 QT 2021'!Print_Titles</vt:lpstr>
      <vt:lpstr>'Bieu 4 Thu ngoai'!Print_Titles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Admin</cp:lastModifiedBy>
  <cp:lastPrinted>2022-11-28T17:44:41Z</cp:lastPrinted>
  <dcterms:created xsi:type="dcterms:W3CDTF">2016-10-14T10:52:32Z</dcterms:created>
  <dcterms:modified xsi:type="dcterms:W3CDTF">2022-11-28T18:01:22Z</dcterms:modified>
</cp:coreProperties>
</file>